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Marcela Delgado\Downloads\"/>
    </mc:Choice>
  </mc:AlternateContent>
  <xr:revisionPtr revIDLastSave="0" documentId="8_{4CF5C3EB-C830-4E41-B24C-ABCD8C32CAB4}" xr6:coauthVersionLast="47" xr6:coauthVersionMax="47" xr10:uidLastSave="{00000000-0000-0000-0000-000000000000}"/>
  <bookViews>
    <workbookView xWindow="-110" yWindow="-110" windowWidth="19420" windowHeight="10420" xr2:uid="{707608A7-3DE3-4503-8DD9-77B94870BC4E}"/>
  </bookViews>
  <sheets>
    <sheet name="Conclusion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#REF!</definedName>
    <definedName name="\BD">#REF!</definedName>
    <definedName name="\BJ">#REF!</definedName>
    <definedName name="\BP">#REF!</definedName>
    <definedName name="\c">[2]BDATOS!#REF!</definedName>
    <definedName name="\CA">#REF!</definedName>
    <definedName name="\i">#REF!</definedName>
    <definedName name="\m">#REF!</definedName>
    <definedName name="__123Graph_AC86W2CE" hidden="1">[3]WIZ!$G$19:$G$30</definedName>
    <definedName name="__123Graph_AC86W2ROLL" hidden="1">[3]WIZ!$F$19:$F$30</definedName>
    <definedName name="__123Graph_AC86W3CE" hidden="1">[3]WIZ!$J$19:$J$30</definedName>
    <definedName name="__123Graph_AC86W3ROLL" hidden="1">[3]WIZ!$I$19:$I$30</definedName>
    <definedName name="__123Graph_B" hidden="1">[3]WIZ!$G$32:$G$43</definedName>
    <definedName name="__123Graph_BC86W2CE" hidden="1">[3]WIZ!$G$32:$G$43</definedName>
    <definedName name="__123Graph_BC86W2ROLL" hidden="1">[3]WIZ!$F$32:$F$43</definedName>
    <definedName name="__123Graph_BC86W3CE" hidden="1">[3]WIZ!$J$32:$J$43</definedName>
    <definedName name="__123Graph_BC86W3ROLL" hidden="1">[3]WIZ!$I$32:$I$43</definedName>
    <definedName name="__123Graph_LBL_A" hidden="1">[3]WIZ!$G$19:$G$30</definedName>
    <definedName name="__123Graph_LBL_AC86W2CE" hidden="1">[3]WIZ!$G$19:$G$30</definedName>
    <definedName name="__123Graph_LBL_AC86W2ROLL" hidden="1">[3]WIZ!$F$19:$F$30</definedName>
    <definedName name="__123Graph_LBL_AC86W3CE" hidden="1">[3]WIZ!$J$19:$J$30</definedName>
    <definedName name="__123Graph_LBL_AC86W3ROLL" hidden="1">[3]WIZ!$I$19:$I$30</definedName>
    <definedName name="__123Graph_LBL_B" hidden="1">[3]WIZ!$G$32:$G$43</definedName>
    <definedName name="__123Graph_LBL_BC86W2CE" hidden="1">[3]WIZ!$G$32:$G$43</definedName>
    <definedName name="__123Graph_LBL_BC86W2ROLL" hidden="1">[3]WIZ!$F$32:$F$43</definedName>
    <definedName name="__123Graph_LBL_BC86W3CE" hidden="1">[3]WIZ!$J$32:$J$43</definedName>
    <definedName name="__123Graph_LBL_BC86W3ROLL" hidden="1">[3]WIZ!$I$32:$I$43</definedName>
    <definedName name="__123Graph_X" hidden="1">[3]WIZ!$B$19:$B$30</definedName>
    <definedName name="__123Graph_XC86W2CE" hidden="1">[3]WIZ!$B$19:$B$30</definedName>
    <definedName name="__123Graph_XC86W2ROLL" hidden="1">[3]WIZ!$B$19:$B$30</definedName>
    <definedName name="__123Graph_XC86W3CE" hidden="1">[3]WIZ!$B$19:$B$30</definedName>
    <definedName name="__123Graph_XC86W3ROLL" hidden="1">[3]WIZ!$B$19:$B$30</definedName>
    <definedName name="_1__123Graph_AC86W_2" hidden="1">[3]WIZ!$F$19:$F$30</definedName>
    <definedName name="_10__123Graph_LBL_BC86W_2" hidden="1">[3]WIZ!$F$32:$F$43</definedName>
    <definedName name="_11__123Graph_LBL_BC86W30" hidden="1">[3]WIZ!$AE$32:$AE$43</definedName>
    <definedName name="_12__123Graph_LBL_BC86W90" hidden="1">[3]WIZ!$AF$32:$AF$43</definedName>
    <definedName name="_13__123Graph_XC86W30" hidden="1">[3]WIZ!$B$19:$B$30</definedName>
    <definedName name="_14__123Graph_XC86W90" hidden="1">[3]WIZ!$B$19:$B$30</definedName>
    <definedName name="_2__123Graph_AC86W30" hidden="1">[3]WIZ!$AE$19:$AE$30</definedName>
    <definedName name="_296">'[4]384-Acciones Corporacion'!#REF!</definedName>
    <definedName name="_3__123Graph_AC86W90" hidden="1">[3]WIZ!$AF$19:$AF$30</definedName>
    <definedName name="_304">'[4]384-Acciones Corporacion'!#REF!</definedName>
    <definedName name="_312">'[4]384-Acciones Corporacion'!#REF!</definedName>
    <definedName name="_320">'[4]384-Acciones Corporacion'!#REF!</definedName>
    <definedName name="_336">'[4]384-Acciones Corporacion'!#REF!</definedName>
    <definedName name="_344">'[4]384-Acciones Corporacion'!#REF!</definedName>
    <definedName name="_352">'[4]384-Acciones Corporacion'!#REF!</definedName>
    <definedName name="_4__123Graph_BC86W_2" hidden="1">[3]WIZ!$F$32:$F$43</definedName>
    <definedName name="_5__123Graph_BC86W30" hidden="1">[3]WIZ!$AE$32:$AE$43</definedName>
    <definedName name="_522">'[4]384-Acciones Corporacion'!#REF!</definedName>
    <definedName name="_530">'[4]384-Acciones Corporacion'!#REF!</definedName>
    <definedName name="_546">'[4]384-Acciones Corporacion'!#REF!</definedName>
    <definedName name="_554">'[4]384-Acciones Corporacion'!#REF!</definedName>
    <definedName name="_562">'[4]384-Acciones Corporacion'!#REF!</definedName>
    <definedName name="_6__123Graph_BC86W90" hidden="1">[3]WIZ!$AF$32:$AF$43</definedName>
    <definedName name="_7__123Graph_LBL_AC86W_2" hidden="1">[3]WIZ!$F$19:$F$30</definedName>
    <definedName name="_8__123Graph_LBL_AC86W30" hidden="1">[3]WIZ!$AE$19:$AE$30</definedName>
    <definedName name="_9__123Graph_LBL_AC86W90" hidden="1">[3]WIZ!$AF$19:$AF$30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'[5]B.BTA.S.VALORES'!#REF!</definedName>
    <definedName name="_Sort" hidden="1">#REF!</definedName>
    <definedName name="A">[6]oficial!$A$1:$H$160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'[7]Oper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[2]BDATOS!#REF!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[2]BDATOS!#REF!</definedName>
    <definedName name="conotros">#REF!</definedName>
    <definedName name="Contagio030">SUMIF([8]DATA1!$B$1:$B$65536,[9]Octubre!$C1,[8]DATA1!XFA$1:XFA$65536)</definedName>
    <definedName name="Contagio060">SUMIF([8]DATA1!$B$1:$B$65536,[9]Octubre!$C1,[8]DATA1!XFA$1:XFA$65536)</definedName>
    <definedName name="Contagio090">SUMIF([8]DATA1!$B$1:$B$65536,[9]Octubre!$C1,[8]DATA1!XFA$1:XFA$65536)</definedName>
    <definedName name="Contagio120">SUMIF([8]DATA1!$B$1:$B$65536,[9]Octubre!$C1,[8]DATA1!XFA$1:XFA$65536)</definedName>
    <definedName name="Contagio150">SUMIF([8]DATA1!$B$1:$B$65536,[9]Octubre!$C1,[8]DATA1!XFA$1:XFA$65536)</definedName>
    <definedName name="Contagio180">SUMIF([8]DATA1!$B$1:$B$65536,[9]Octubre!$C1,[8]DATA1!XFA$1:XFA$65536)</definedName>
    <definedName name="ContAverage" localSheetId="0">[10]!ContAverage</definedName>
    <definedName name="ContAverage">[10]!ContAverage</definedName>
    <definedName name="CORDEN">#REF!</definedName>
    <definedName name="CREDITO">[11]oficial!$H$1:$H$160</definedName>
    <definedName name="CUENTA96">#REF!</definedName>
    <definedName name="Cuentas">[12]Cuentas!$B$3:$E$41</definedName>
    <definedName name="d">[13]Cuentas!$B$3:$E$42</definedName>
    <definedName name="DEBITO">[11]oficial!$G$1:$G$160</definedName>
    <definedName name="dfsd">SUMIF([8]DATA1!$B$1:$B$65536,[9]Octubre!$C1,[8]DATA1!K$1:K$65536)</definedName>
    <definedName name="Div" hidden="1">'[5]B.BTA.S.VALORES'!#REF!</definedName>
    <definedName name="Divide">#REF!</definedName>
    <definedName name="doce">'[14]Anexo-Participaciones Dic-11'!$E$22</definedName>
    <definedName name="ELIEXTRA">'[15]ELIMINA EXT'!$A$3:$Y$217</definedName>
    <definedName name="ELIFIL">[15]ELIMINA!$A$4:$AM$231</definedName>
    <definedName name="ELIMEXT">#REF!</definedName>
    <definedName name="ELIMINA">#REF!</definedName>
    <definedName name="entidades">#REF!</definedName>
    <definedName name="EPIANDES">#REF!</definedName>
    <definedName name="ESCRIBA">[2]BDATOS!#REF!</definedName>
    <definedName name="ESTADOS_FINANCIEROS_A_PROCESAR">#REF!</definedName>
    <definedName name="ESTCAM">#REF!</definedName>
    <definedName name="ET">#REF!</definedName>
    <definedName name="FailureActual" localSheetId="0">[10]!FailureActual</definedName>
    <definedName name="FailureActual">[10]!FailureActual</definedName>
    <definedName name="FailurePlan" localSheetId="0">[10]!FailurePlan</definedName>
    <definedName name="FailurePlan">[10]!FailurePlan</definedName>
    <definedName name="FILEXT">[15]FILIALEXT!$A$1:$L$4091</definedName>
    <definedName name="FILIAL">[15]FILIAL!$A$3:$AE$5414</definedName>
    <definedName name="FleetAdj" localSheetId="0">[10]!FleetAdj</definedName>
    <definedName name="FleetAdj">[10]!FleetAdj</definedName>
    <definedName name="FleetNoAdj" localSheetId="0">[10]!FleetNoAdj</definedName>
    <definedName name="FleetNoAdj">[10]!FleetNoAdj</definedName>
    <definedName name="GastosRegionales_Monto">'[16]Gastos regionales'!$G$8:$G$47</definedName>
    <definedName name="gorr">"Botón 17"</definedName>
    <definedName name="HTML_CodePage" hidden="1">1252</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 localSheetId="0">[17]!LLPModel</definedName>
    <definedName name="LLPModel">[17]!LLPModel</definedName>
    <definedName name="MATRIZ">[18]MATRIZ!$A$7:$BY$4664</definedName>
    <definedName name="MC.PL_Cuentas">#REF!</definedName>
    <definedName name="MC.PL_Monto">#REF!</definedName>
    <definedName name="MESANT">#REF!</definedName>
    <definedName name="MESES">'[19]7'!$AL$3:$AL$7</definedName>
    <definedName name="MESHOY">#REF!</definedName>
    <definedName name="Mora030">SUMIF([8]DATA1!$B$1:$B$65536,[9]Octubre!$C1,[8]DATA1!XFA$1:XFA$65536)</definedName>
    <definedName name="Mora060">SUMIF([8]DATA1!$B$1:$B$65536,[9]Octubre!$C1,[8]DATA1!XFA$1:XFA$65536)</definedName>
    <definedName name="Mora090">SUMIF([8]DATA1!$B$1:$B$65536,[9]Octubre!$C1,[8]DATA1!XFA$1:XFA$65536)</definedName>
    <definedName name="Mora120">SUMIF([8]DATA1!$B$1:$B$65536,[9]Octubre!$C1,[8]DATA1!XFA$1:XFA$65536)</definedName>
    <definedName name="Mora150">SUMIF([8]DATA1!$B$1:$B$65536,[9]Octubre!$C1,[8]DATA1!XFA$1:XFA$65536)</definedName>
    <definedName name="Mora180">SUMIF([8]DATA1!$B$1:$B$65536,[9]Octubre!$C1,[8]DATA1!XFA$1:XFA$65536)</definedName>
    <definedName name="MultiSelectNames">#REF!</definedName>
    <definedName name="Nivel">#REF!</definedName>
    <definedName name="NOPUC">#REF!</definedName>
    <definedName name="OFI">[11]oficial!$A$1:$H$160</definedName>
    <definedName name="ORDEN1">#REF!</definedName>
    <definedName name="ORDEN2">#REF!</definedName>
    <definedName name="ORDEN3">#REF!</definedName>
    <definedName name="ORDEN4">#REF!</definedName>
    <definedName name="ORDEN5">#REF!</definedName>
    <definedName name="ORDEN6">#REF!</definedName>
    <definedName name="p">'[20]Participación Accionaria Junio '!$K$11</definedName>
    <definedName name="PAS">#REF!</definedName>
    <definedName name="PAT">#REF!</definedName>
    <definedName name="Pcnt.Competencia">IF([21]Resumen!B1&gt;0.01,IF([21]Resumen!XFD1&gt;0.01,[21]Resumen!XFD1/[21]Resumen!B1,0),0)</definedName>
    <definedName name="Pcnt.COMSAL">IF([21]Resumen!D1&gt;0.01,IF([21]Resumen!XFD1&gt;0.01,[21]Resumen!XFD1/[21]Resumen!D1,0),0)</definedName>
    <definedName name="PL.120_Cuentas">'[22]Time Deposits (PL.120)'!$C$7:$C$10</definedName>
    <definedName name="PL.120_Monto">'[22]Time Deposits (PL.120)'!$E$7:$E$10</definedName>
    <definedName name="PL.501_Cuentas">'[16]Swap Gain MtM (PL.501)'!$C$7:$C$12</definedName>
    <definedName name="PL.501_Monto">'[16]Swap Gain MtM (PL.501)'!$E$7:$E$12</definedName>
    <definedName name="PL.502_Cuentas">'[16]Gain on Sale of OREOs (PL.502)'!$C$7:$C$9</definedName>
    <definedName name="PL.502_Monto">'[16]Gain on Sale of OREOs (PL.502)'!$E$7:$E$9</definedName>
    <definedName name="PL.505_Monto">'[16]Other Income (PL.505)'!$E$8:$E$39</definedName>
    <definedName name="PL.581_Cuentas">'[16]Other Compensation (PL.581)'!$C$7:$C$19</definedName>
    <definedName name="PL.581_Monto">'[16]Other Compensation (PL.581)'!$E$7:$E$19</definedName>
    <definedName name="PL.601_Cuentas">'[16]Other Comp Benefits (PL.601)'!$C$7:$C$19</definedName>
    <definedName name="PL.601_Monto">'[16]Other Comp Benefits (PL.601)'!$E$7:$E$19</definedName>
    <definedName name="PL.621_Cuentas">'[16]Rents Build &amp; Park (PL.621)'!$C$7:$C$10</definedName>
    <definedName name="PL.621_Monto">'[16]Rents Build &amp; Park (PL.621)'!$E$7:$E$10</definedName>
    <definedName name="PL.657_Cuentas">'[16]Consulting Fees (PL.657)'!$C$7:$C$13</definedName>
    <definedName name="PL.657_Monto">'[16]Consulting Fees (PL.657)'!$E$7:$E$13</definedName>
    <definedName name="PL.661_Cuentas">'[16]Professional Services (PL.661)'!$C$7:$C$15</definedName>
    <definedName name="PL.661_Monto">'[16]Professional Services (PL.661)'!$E$7:$E$15</definedName>
    <definedName name="PL.665_Cuentas">'[16]Insurance (PL.665)'!$C$7:$C$16</definedName>
    <definedName name="PL.665_Monto">'[16]Insurance (PL.665)'!$E$7:$E$16</definedName>
    <definedName name="PL.713_Cuentas">'[16]Frauds (PL.713)'!$C$7:$C$16</definedName>
    <definedName name="PL.713_Monto">'[16]Frauds (PL.713)'!$E$7:$E$16</definedName>
    <definedName name="PL.717_Cuentas">'[22]Corporate Expenses (PL.717)'!$D$8:$D$43</definedName>
    <definedName name="PL.717_Monto">'[22]Corporate Expenses (PL.717)'!$F$8:$F$43</definedName>
    <definedName name="PL.721_Cuentas">'[16]Veh &amp; Equ Maintenance (PL.721)'!$C$7:$C$13</definedName>
    <definedName name="PL.721_Monto">'[16]Veh &amp; Equ Maintenance (PL.721)'!$E$7:$E$13</definedName>
    <definedName name="PL.741_Cuentas">'[16]Representation Expnses (PL.741)'!$C$7:$C$16</definedName>
    <definedName name="PL.741_Monto">'[16]Representation Expnses (PL.741)'!$E$7:$E$16</definedName>
    <definedName name="PL.773_Monto">'[16]Other Services (PL.773)'!$E$8:$E$43</definedName>
    <definedName name="PL.797_Cuentas">'[16]Depreciation (PL.797)'!$C$7:$C$12</definedName>
    <definedName name="PL.797_Monto">'[16]Depreciation (PL.797)'!$E$7:$E$12</definedName>
    <definedName name="PRES">#REF!</definedName>
    <definedName name="PRES1">#REF!</definedName>
    <definedName name="Presup">SUMIF([23]DATA!$H$1:$H$65536,#REF!&amp;"-"&amp;#REF!&amp;"-"&amp;MONTH(#REF!),[23]DATA!$G$1:$G$65536)</definedName>
    <definedName name="ProductivityWith" localSheetId="0">[10]!ProductivityWith</definedName>
    <definedName name="ProductivityWith">[10]!ProductivityWith</definedName>
    <definedName name="ProductivityWithout" localSheetId="0">[10]!ProductivityWithout</definedName>
    <definedName name="ProductivityWithout">[10]!ProductivityWithout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SUMIF([8]DATA1!$B$1:$B$65536,[9]Octubre!$C1,[8]DATA1!XFA$1:XFA$65536)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hidden="1">{"'Sheet1'!$A$1:$F$179"}</definedName>
    <definedName name="rod" hidden="1">{"'Sheet1'!$A$1:$F$179"}</definedName>
    <definedName name="rodirgo" hidden="1">{"'Sheet1'!$A$1:$F$179"}</definedName>
    <definedName name="Saldo">SUMIF([8]DATA2!XFB$1:XFB$65536,[9]Octubre!$C1,[8]DATA2!A$1:A$65536)</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SUMIF([8]DATA1!$B$1:$B$65536,[9]Octubre!$C1,[8]DATA1!K$1:K$65536)</definedName>
    <definedName name="Total_Mora">SUMIF([8]DATA1!$B$1:$B$65536,[9]Octubre!$C1,[8]DATA1!K$1:K$65536)</definedName>
    <definedName name="TypesOfTransaction">#REF!</definedName>
    <definedName name="uno">'[14]Anexo-Participaciones Dic-11'!$E$9</definedName>
    <definedName name="utilidad">'[7]Estado de Resultados'!#REF!</definedName>
    <definedName name="VALID">#REF!</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[6]oficial!$G$1:$G$160</definedName>
    <definedName name="we">SUMIF([8]DATA1!$B$1:$B$65536,[9]Octubre!$C1,[8]DATA1!XFA$1:XFA$65536)</definedName>
    <definedName name="weq">SUMIF([8]DATA1!$B$1:$B$65536,[9]Octubre!$C1,[8]DATA1!XFA$1:XFA$65536)</definedName>
    <definedName name="wrn.CONSOLIDADO." hidden="1">{#N/A,#N/A,FALSE,"ANEXO1";"ACTIVO",#N/A,FALSE,"ANEXO1";"PASIVO",#N/A,FALSE,"ANEXO1";"G Y P",#N/A,FALSE,"ANEXO1"}</definedName>
    <definedName name="ws" hidden="1">{"'Sheet1'!$A$1:$F$179"}</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G25" i="1"/>
  <c r="M7" i="1" s="1"/>
  <c r="E27" i="1"/>
  <c r="G27" i="1"/>
  <c r="O27" i="1" s="1"/>
  <c r="E29" i="1"/>
  <c r="G29" i="1"/>
  <c r="O29" i="1"/>
  <c r="E31" i="1"/>
  <c r="G31" i="1"/>
  <c r="O31" i="1"/>
  <c r="E33" i="1"/>
  <c r="G33" i="1"/>
  <c r="O33" i="1"/>
  <c r="O25" i="1" l="1"/>
</calcChain>
</file>

<file path=xl/sharedStrings.xml><?xml version="1.0" encoding="utf-8"?>
<sst xmlns="http://schemas.openxmlformats.org/spreadsheetml/2006/main" count="37" uniqueCount="35">
  <si>
    <r>
      <t xml:space="preserve">Principales Fortalezas:
</t>
    </r>
    <r>
      <rPr>
        <sz val="10"/>
        <rFont val="Arial"/>
        <family val="2"/>
      </rPr>
      <t xml:space="preserve">➢En los Comités Directivos y Comités de Coordinación de Control Interno, la alta dirección evalúa los resultados de las evaluaciones independientes para la toma de decisiones.
➢Se tiene documentado en los diferentes  manuales metodológicos los lineamientos para el monitoreo continuo de las herramientas de gestión, así mismo se establece los lineamientos que se deben seguir al momento de detectar deficiencias.
➢Se realizaron las  evaluaciones objetivas e independientes en los términos de ejecución definidos, así como presentando los seguimientos e informes de ley de conformidad con la normatividad que los regula.
➢La OAP Y OCI la actualización del mapa de aseguramiento aplicando los lineamientos distritales contenidos en la guía de la Secretaría General, continuando así con el fortalecimiento del esquema de las líneas de defensa con la identificación de actividades de aseguramiento y nivel de confianza de los principales aspectos claves que pueden impactar el cumplimiento de los objetivos del Instituto, siendo este también parte de las herramientas utilizadas para la priorización en la planeación de las Auditorías Internas, el resultado obtenido  fue llevado a CICCI el día 31 de octubre de 2023.
➢El Instituto considera y gestiona las recomendaciones y hallazgos producto de auditorías y evaluaciones externas de organismos como la Contraloría Distrital, Veeduría Distrital, Personería Distrital, Procuraduría Distrital ONG´s como Transparencia por Colombia 
➢La Oficina de Control Interno, realiza seguimiento los planes de mejoramiento de los entes externos e internos, promoviendo que los procesos internos se desarrollen en forma eficiente y transparente a través de la adopción y cumplimiento de las acciones de mejora correctivas y preventivas, aportando a la implementación de metodologías orientadas al mejoramiento continuo.
➢Se observa que dentro del Tablero de Control de la Mejora Continua, la Oficina Asesora de Planeación habilito en línea de manera integral las evaluaciones, hallazgos y recomendaciones realizadas a la entidad por parte de los diferentes entes de control. Los procesos responsables formulan los planes de mejoramiento que permiten mitigar los impactos negativos que dentro del sistema integrado pueden ocasionar dichas observaciones, asimismo en esta herramienta se realiza el monitoreo, seguimiento y evaluación de las acciones de mejora, dinamizando la mejora continua en el Instituto.
</t>
    </r>
    <r>
      <rPr>
        <b/>
        <sz val="10"/>
        <rFont val="Arial"/>
        <family val="2"/>
      </rPr>
      <t xml:space="preserve">
Principales debilidades:
</t>
    </r>
    <r>
      <rPr>
        <sz val="10"/>
        <rFont val="Arial"/>
        <family val="2"/>
      </rPr>
      <t>No se registran debilidades para el periodo.</t>
    </r>
    <r>
      <rPr>
        <b/>
        <sz val="10"/>
        <rFont val="Arial"/>
        <family val="2"/>
      </rPr>
      <t xml:space="preserve">
</t>
    </r>
  </si>
  <si>
    <r>
      <t xml:space="preserve">
Principales Fortalezas:
</t>
    </r>
    <r>
      <rPr>
        <sz val="10"/>
        <rFont val="Arial"/>
        <family val="2"/>
      </rPr>
      <t xml:space="preserve">➢En los Comités de Gestión y Desempeño y Comités de Coordinación de Control Interno, la alta dirección analiza los informes presentados por la segunda y tercera línea de defensa, evalúa su impacto en relación con la mejora institucional, así mismo, evalúa las fallas detectadas y define lineamientos y cursos de acción para el cumplimiento de las metas y objetivos institucionales.
➢En los seguimientos realizados a los planes de mejoramiento resultado de las auditorías internas y de entes externos de control se consolida el estado de las acciones de mejora y se generan los alertamientos frente a la oportunidad y eficacia. La OCI asesora a los procesos en la formulación de los planes de mejoramiento, en cuanto a  la coherencia y pertinencia entre el hallazgo, la causa identificada y las actividades formuladas. La OCI evalúa la efectividad de las acciones de mejora en el marco de las Auditorías Internas.
➢Se proporciona un ejercicio de aseguramiento objetivo e independiente a través de la realización de auditorías internas aplicando los instrumentos técnicos definidos institucionalmente, ejecutando también los seguimientos e informes de Ley, proporcionando información relevante para la mejora y la toma de decisiones.
➢ Se continúo en este periodo fortaleciendo el esquema de líneas de defensa, a través de un trabajo articulado entre la OCI y la OAP con el inicio de la actualización del mapa de aseguramiento del Instituto.
➢Se resalta que se incluye en la rendición de cuentas información de los resultados IDI del Índice de desempeño institucional.
➢Se evidencia que en seguimiento y evaluación que realizan la Oficinas Asesora de Planeación y Control Interno, a través de sus diferentes herramientas de gestión se detectan desviaciones, se valida el desarrollo de las actividades propuestas y generan recomendaciones que orientan las acciones de mejoramiento continúo en el IDIPRON. 
</t>
    </r>
    <r>
      <rPr>
        <b/>
        <sz val="10"/>
        <rFont val="Arial"/>
        <family val="2"/>
      </rPr>
      <t xml:space="preserve">
Principales debilidades:
</t>
    </r>
    <r>
      <rPr>
        <sz val="10"/>
        <rFont val="Arial"/>
        <family val="2"/>
      </rPr>
      <t>No se registran debilidades para el periodo.</t>
    </r>
  </si>
  <si>
    <t xml:space="preserve">Monitoreo </t>
  </si>
  <si>
    <r>
      <rPr>
        <sz val="10"/>
        <rFont val="Arial"/>
        <family val="2"/>
      </rPr>
      <t xml:space="preserve">
</t>
    </r>
    <r>
      <rPr>
        <b/>
        <sz val="10"/>
        <rFont val="Arial"/>
        <family val="2"/>
      </rPr>
      <t xml:space="preserve">Principales Fortalezas:
</t>
    </r>
    <r>
      <rPr>
        <sz val="10"/>
        <rFont val="Arial"/>
        <family val="2"/>
      </rPr>
      <t xml:space="preserve">➢Se observo que se atendieron las recomendaciones dadas por la Oficina de Control Interno en el informe anterior, logrando mejorar  la puntuación del componente información y comunicación, de 79 a 89 puntos, como se detalla: 
a) Frente a la recomendación, para  la  aprobación y oficialización del Programa de Gestión Documental, se observó que este instrumento archivístico fue actualizado, oficializado y está vigente desde el 1 de diciembre de 2023.
b)Frente a la  recomendación de disponer de un canal exclusivo para la recepción de posibles quejas y denuncias por los actos de corrupción realizados por funcionarios de la entidad se observa que se habilito un espacio en la intranet para interponer quejas o denuncias por parte de los funcionarios de la entidad.
c)Frente a la recomendación de avanzar en el fortalecimiento de controles y actualización del procedimiento 002 ADMINISTRACIÓN DE LAS COMUNICACIONES OFICIALES A-GDO-PR-002, se observa que fue actualizado y se encuentra vigente desde el 2 de agosto de 2023.
➢Se evidencio que del total de los veinticuatro ciudadanos encuestados el 96% califica en una escala entre bueno y excelente la prestación del servicio.
➢Se tiene implementada la Política de Comunicaciones del IDIPRON en donde establece lineamientos la guía para la gestión, difusión y transmisión de toda la información interna y externa que se produce en la entidad mediante la interacción de todas las oficinas o áreas con el proceso estratégico de comunicaciones, bajo parámetros de participación entre los funcionarios, beneficiarios y grupos de interés con principios de transparencia que garanticen una adecuada proyección de la gestión e imagen institucional.
</t>
    </r>
    <r>
      <rPr>
        <b/>
        <sz val="10"/>
        <rFont val="Arial"/>
        <family val="2"/>
      </rPr>
      <t xml:space="preserve">
➢Se hace uso de los canales internos de comunicación como son correo electrónico, página web, intranet y carteleras institucionales, asimismo, en el marco de los comités institucionales se establecen compromisos para dar cumplimiento a los objetivos y metas estratégicas. 
Principales debilidades:
</t>
    </r>
    <r>
      <rPr>
        <sz val="10"/>
        <rFont val="Arial"/>
        <family val="2"/>
      </rPr>
      <t xml:space="preserve">➢Persiste la debilidad en la falta de actualización del inventario de activos de información del Instituto.
➢No se ha oficializado el manual de datos abiertos, documento que puede generar múltiples beneficios que pueden ser vistos desde perspectivas económicas y sociales y que además aporta al avance en la implementación de gobierno abierto.
</t>
    </r>
    <r>
      <rPr>
        <b/>
        <sz val="10"/>
        <rFont val="Arial"/>
        <family val="2"/>
      </rPr>
      <t xml:space="preserve">
</t>
    </r>
  </si>
  <si>
    <r>
      <t xml:space="preserve">
Principales Fortalezas:
</t>
    </r>
    <r>
      <rPr>
        <sz val="10"/>
        <rFont val="Arial"/>
        <family val="2"/>
      </rPr>
      <t xml:space="preserve">
➢Se observa que el instituto tiene en sus diferentes documentos oficializados las metodologías a implementar en cuanto a  las buenas prácticas para el manejo y seguridad de la información,  definiendo los lineamientos esenciales.
➢Dentro de la caracterización y documentos de los procesos de gestión documental, comunicaciones y gestión TICs, se establecen políticas para la correcta operación del proceso, en la cuales se establecen los niveles de autoridad en materia de comunicación organizacional.
➢Se evidencia que el instituto continúa haciendo uso de los canales de comunicación internos y externos: A través del aplicativo Bogotá te escucha – SDQS se establecen los canales de comunicación que dispone la Entidad para el registro de las peticiones ciudadanas los cuales son: 1. Virtual (incluido redes sociales Facebook y WhatsApp) 2. Escrito 3. Telefónico 4. Presencial 5. Buzón de sugerencias y para la recepción de denuncias anónimas o confidenciales de posibles situaciones irregulares, la entidad dispone de todos los canales de atención disponibles para el relacionamiento con la ciudadanía.
➢El Instituto para este periodo continua diseñado el sistema SIMI 2.0.
</t>
    </r>
    <r>
      <rPr>
        <b/>
        <sz val="10"/>
        <rFont val="Arial"/>
        <family val="2"/>
      </rPr>
      <t xml:space="preserve">
Principales debilidades:
</t>
    </r>
    <r>
      <rPr>
        <sz val="10"/>
        <rFont val="Arial"/>
        <family val="2"/>
      </rPr>
      <t xml:space="preserve">
➢Resultado del INFORME DE SEGUIMIENTO A LEY DE TRANSPARENCIA Y DEL DERECHO DE ACCESO A LA INFORMACIÓN PÚBLICA NACIONAL (LEY 1712 DE 2014), se estableció un hallazgo que ratifica la debilidad frente a la disponibilidad y acceso a la información.
➢Resultado del INFORME DE SEGUIMIENTO A LAS PETICIONES QUEJAS, RECLAMOS, DENUNCIAS Y SUGERENCIAS, notificado en este periodo, se detectaron debilidades, frente a  la oportunidad de las respuestas, así mismo se identificaron diferencias entre lo registrado en el formato E-SCI-FT-003 control de requerimientos ciudadano, reporte de SDQS-Bogotá te Escucha, y los informes de peticiones, quejas y reclamos publicados en el enlace de transparencia.
➢En revisión de la plataforma documental, se observa que no está oficializado el manual de datos abiertos, reiterando la necesidad de revisar, actualizar y formalizar el documento en mención.
➢Persiste la debilidad en la falta de actualización de los instrumentos índice de información clasificada y reservada, inventario de activos de información del Instituto, lo que impacta varios aspectos como lo es la documentación de los mapas de riesgos de seguridad de la información.
</t>
    </r>
  </si>
  <si>
    <t>Información y comunicación</t>
  </si>
  <si>
    <r>
      <t xml:space="preserve">Principales Fortalezas:
</t>
    </r>
    <r>
      <rPr>
        <sz val="10"/>
        <rFont val="Arial"/>
        <family val="2"/>
      </rPr>
      <t xml:space="preserve">➢Se observo que se atendieron las recomendaciones dadas por la Oficina de Control Interno en el informe anterior, logrando mejorar  la puntuación del componente actividades de control, de 88 a 92 puntos, como se detalla: 
a)Frente a la recomendación de Fortalecer los controles Generales de las TI, para continuar avanzando en las políticas Gobierno y Seguridad Digital y gestionar de forma efectiva los riesgos relacionados con la Infraestructura Tecnológica, se observó que se han venido realizando los mantenimientos preventivos y correctivos, así como la actualización de procedimientos para Fortalecer los controles Generales de las TI
b)Frente a la recomendación de Documentar y ejecutar acciones que permitan fortalecer los controles de las actividades desarrolladas por los proveedores de tecnología, implementando controles adicionales a los mínimos propios de la supervisión de contratos, sé constata que se incluyó en el manual de privacidad y seguridad de la información el  TRATAMIENTO DE LA SEGURIDAD EN LOS ACUERDOS CON LOS PROVEEDORES, donde se establecen los controles a las actividades realizadas por proveedores y terceros dentro del IDIPRON.
➢Se observa que se tiene segregada de manera adecuada las funciones, y para este periodo se actualizaron las funciones de algunas dependencias según Acta 07 Junta Directiva del 03 de Noviembre de 2023, Acuerdo 08 de 2023 que define las funciones de acuerdo a las necesidades de la entidad.
➢Se evidencia en los diferentes documentos del proceso de gestión de seguridad se incluyen estrategias y para fortalecer  la  plataforma  de  Hardware  y  Software  de  la  entidad para  poner  a disposición  de  los  Grupos  de Interés  y  de Valor del  Área  de  TI, así mismo, se inició con la identificación de riesgos del proceso TICs para identificar controles para tratar incidentes de seguridad, desarrollo y mantenimiento.
➢La Oficina de Control Interno desarrolla auditorías internas de acuerdo al plan anual de auditorías, ejecuta evaluaciones y auditorias, y para su desarrollo en 2023 se fortaleció la etapa de planeación con el formato ficha de conocimiento del proceso en donde se contemplan estos aspectos de verificación de cambios en regulaciones para posteriormente generar los informes a los responsables de los procesos con copia a la Dirección y al CICCI.
</t>
    </r>
    <r>
      <rPr>
        <b/>
        <sz val="10"/>
        <rFont val="Arial"/>
        <family val="2"/>
      </rPr>
      <t xml:space="preserve">
Principales debilidades:
</t>
    </r>
    <r>
      <rPr>
        <sz val="10"/>
        <rFont val="Arial"/>
        <family val="2"/>
      </rPr>
      <t>➢En el marco del informe de seguimiento al Modelo de Seguridad y Privacidad de la Información, se observó que es  prioritario avanzar en su implementación, toda vez que se recibieron recomendaciones de parte del DAFP con los resultados de 2021, así mismo, fue objeto de hallazgos en auditoría interna realizada en 2022 y además es una debilidad reiterada en varias políticas. Sin embargo, según lo reportado por el proceso, se evidencia un avance mínimo en la implementación del MSPI durante la vigencia 2023.
➢Si bien se actualizo el documento interno ROL Y PERMISOS DE USUARIOS EN EL NUEVO SIMI, aun no se tiene documentada la matriz de roles y usuarios en la que se consolide y contemple todos los sistemas de información que están operando en la entidad.</t>
    </r>
  </si>
  <si>
    <r>
      <t xml:space="preserve">Principales Fortalezas:
</t>
    </r>
    <r>
      <rPr>
        <sz val="10"/>
        <rFont val="Arial"/>
        <family val="2"/>
      </rPr>
      <t xml:space="preserve">➢El instituto opera con base en el modelo de operación por procesos y en el marco del SIGID, lo que permite que las actividades de control estén documentadas, se cuente con parámetros y lineamientos claros para el diseño de documentos y controles.
➢La Oficina de Control Interno en cumplimiento al plan anual de auditorías 2024,  ejecuta evaluaciones y seguimientos periódicos en donde se evalúa fundamentalmente el diseño y la ejecución de actividades de control.
➢Se evidencia en los diferentes documentos del proceso de gestión TICs, la inclusión de estrategias para fortalecer la plataforma de Hardware y Software del instituto, puestos a disposición de los Grupos de Interés y de Valor, así mismo, en el mapa de riesgos se identificaron controles para tratar incidentes de seguridad, desarrollo y mantenimiento.
➢Se observaron avances en la ejecución del plan de mantenimiento de la infraestructura tecnológica del IDIPRON.
</t>
    </r>
    <r>
      <rPr>
        <b/>
        <sz val="10"/>
        <rFont val="Arial"/>
        <family val="2"/>
      </rPr>
      <t xml:space="preserve">
Principales debilidades:
</t>
    </r>
    <r>
      <rPr>
        <sz val="10"/>
        <rFont val="Arial"/>
        <family val="2"/>
      </rPr>
      <t>➢Resultado del Informe de seguimiento a ley 1712 de 2014, se observaron debilidades en cuanto a:  No se ha implementado una política de seguridad digital y de seguridad de la información, de conformidad con el artículo 6 y el Anexo 3 de la Resolución MinTIC 1519 de 2020 y No se ha adoptado el Modelo de Seguridad y Privacidad de la Información (MSPI.
➢Frente a la recomendación dada en el informe anterior de "Documentar los mapas de riesgos de seguridad de la Información para todos los procesos, aplicando la metodología del MINTIC". No se observa la gestión adelantada para todos los procesos.
➢Resultado del informe de auditoría al proceso de Gestión de Desarrollo Humano, se registró debilidad es en seguridad de la información de los aplicativos IDocument y SYSMAN.
➢Persiste la debilidad que no se tiene documentada la matriz de roles y usuarios en la que se consolide y contemple todos los sistemas de información que están operando en la entidad.</t>
    </r>
  </si>
  <si>
    <t>Actividades de control</t>
  </si>
  <si>
    <r>
      <t xml:space="preserve">Principales Fortalezas:
</t>
    </r>
    <r>
      <rPr>
        <sz val="10"/>
        <rFont val="Arial"/>
        <family val="2"/>
      </rPr>
      <t>➢Se observo que se atendieron las recomendaciones dadas por la Oficina de Control Interno en el informe anterior, logrando mejorar  la puntuación del componente evaluación de riesgos, de 94 a 97 puntos, como se detalla: 
a) Frente a "Documentar las acciones que desde la Alta Dirección se definan en relación con las fallas identificadas en la ejecución o diseño de controles, ante la reiterada debilidad en el aporte de evidencias de ejecución de controles", se observó que la OAP efectúo reuniones con cada uno de los procesos analizando sus mapas de riesgos, y atendiendo los comentarios dados por la OCI , ajustando los controles establecidos, seguido de los monitoreos y seguimientos que realizaron la OAP y la OCI evaluando el cumplimiento y efectividad de la aplicación de sus controles, así como el diseño de los mismos y el desarrollo de sus acciones de fortalecimiento; así mismo, se validó que las evidencias proporcionadas fueran coherentes con los avances presentados.
➢Se observa que el Manual de administración de riesgos fue actualizado, en versión 8, en su alcance define lineamientos generales para el instituto y cumple con todos los requerimientos contemplados por la guía del DAFP, así mismo, los mapas de riesgos de gestión y de corrupción contemplan en sus matrices todas las etapas que permiten a la entidad evaluar aquellos eventos negativos, tanto internos como externos, que puedan afectar o impedir el logro de sus objetivos institucionales o los eventos positivos que permitan identificar oportunidades para un mejor cumplimiento de su función. 
➢Se evidencia el cumplimiento del plan de acción y plan operativo 2023 , con la ejecución de actividades que se encuentran alineadas a los objetivos estratégicos con sus respectivas estrategias e iniciativas estratégicas, de manera que, al dar cumplimento a las acciones programadas en el plan de acción y operativo, se da cumplimiento a las iniciativas estratégicas que a su vez permiten el cumplimiento de los objetivos estratégicos.
➢La OCI realiza el seguimiento a los mapas de gestión y corrupción la Oficina de Control Interno presentando un informe el cual se envía a la Dirección, Subdirecciones y Oficina Asesora de Planeación como retroalimentación a los mapas.
➢Se observa que todos los procesos de la institución tienen indicadores estratégicos y de gestión definidos, alcanzables y delimitados en el tiempo.
➢Con la presentación de  los informes, reportes y seguimientos presentados por la segunda y tercera línea de defensa en los comités institucionales,  se analizan y se definen lineamientos para garantizar el cumplimiento de los objetivos y metas institucionales.</t>
    </r>
    <r>
      <rPr>
        <b/>
        <sz val="10"/>
        <rFont val="Arial"/>
        <family val="2"/>
      </rPr>
      <t xml:space="preserve">
Principales debilidades:
</t>
    </r>
    <r>
      <rPr>
        <sz val="10"/>
        <rFont val="Arial"/>
        <family val="2"/>
      </rPr>
      <t xml:space="preserve">➢Se recomienda fortalecer desde la primera línea de defensa la verificación de evidencias y su coherencia con el diseño de cada control de cada riesgo identificado.
➢Se identificaron aspectos por fortalecer desde cada política MIPG con base en los resultados del Índice de desempeño del FURAG, en donde, se hace necesario establecer acciones concretas para mejorar  el desempeño de cada política, que impacten positivamente en el resultado general del IDI 2022.
</t>
    </r>
  </si>
  <si>
    <r>
      <t>Principales Fortalezas:</t>
    </r>
    <r>
      <rPr>
        <sz val="10"/>
        <rFont val="Arial"/>
        <family val="2"/>
      </rPr>
      <t xml:space="preserve">
➢Se destaca que el proceso de Direccionamiento Estratégico cuenta con el Manual Operativo de Planeación en donde se presentan las actividades que se desarrollan para la formulación de la estrategia de la entidad para cumplir el Plan Distrital de Desarrollo a partir de la definición de objetivos e iniciativas estratégicas y la articulación de estas con el plan de acción anual.
➢Dentro de los manuales de las herramientas de se establecieron los roles y responsabilidades frente a las mismas, adicionalmente se tiene la circular 014 de 2024, que trata del reporte de las herramientas de gestión, en la cual se ve reflejado el esquema de líneas de defensa para el monitoreo, seguimiento y evaluación de estas.
➢La OAP realiza seguimiento a las Herramientas de Gestión y comunica los resultados ante el Comité de Gestión y Desempeño, ultimo celebrado el 28 de junio de 2024, en donde se presentaron y analizaron los resultados, haciendo énfasis en posibles situaciones de materialización del riesgo y toma decisiones en pro de mejorar el ejercicio de administración de los riesgos de la entidad.
➢La OCI, realizó seguimiento y evaluación de la ejecución, efectividad de los controles de los riesgos de corrupción y de los riesgos de gestión del instituto presentado el 30  de abril de 2024 , presentando un informe el cual comunicado en el  Comités institucional de Coordinación de Control Interno, donde también se presentan los resultados de las evaluaciones y seguimientos, se analizan hallazgos y alertas, y se definen lineamientos que permitan asegurar el cumplimiento de las metas y objetivos institucionales.
</t>
    </r>
    <r>
      <rPr>
        <b/>
        <sz val="10"/>
        <rFont val="Arial"/>
        <family val="2"/>
      </rPr>
      <t>Principales debilidades:</t>
    </r>
    <r>
      <rPr>
        <sz val="10"/>
        <rFont val="Arial"/>
        <family val="2"/>
      </rPr>
      <t xml:space="preserve">
➢Resultado del seguimiento, evaluación y efectividad de los controles de los riesgos de gestión y corrupción, se identificó la necesidad de fortalecer el conocimiento y apropiación de las metodologías y parámetros técnicos para la administración de los riesgos; se detectaron debilidades en la aprobación de la Política de Administración del Riesgo, el mapa de riesgos misional que no está documentado por proceso y frente a la consulta ciudadana de los riesgos de corrupción; también se observó la importancia de implementar los lineamientos para el análisis de riesgo fiscal que, si bien fueron incorporados en la versión 08 del Manual para la administración de los riesgos de la entidad, no se reflejan en los mapas de riesgos evaluados en este periodo.
</t>
    </r>
  </si>
  <si>
    <t>Evaluación de riesgos</t>
  </si>
  <si>
    <r>
      <t xml:space="preserve">Principales Fortalezas:
</t>
    </r>
    <r>
      <rPr>
        <sz val="10"/>
        <rFont val="Arial"/>
        <family val="2"/>
      </rPr>
      <t xml:space="preserve">➢Se observo que se atendieron las recomendaciones dadas por la Oficina de Control Interno en el informe anterior, logrando mejorar significativamente la puntuación general del informe del estado del SCI, de 91 a 94 puntos, como se detalla a continuación: 
a). Se diseño e implemento un canal exclusivo en la Intranet para la recepción de posibles quejas y denuncias por los actos de corrupción realizados por funcionarios de la entidad.
b).  Se fortalecieron las acciones para transferir el conocimiento antes de la desvinculación del personal, mediante el desarrollo de la estrategia "formador de formadores", implementada en las jornadas de reinducción del instituto.
➢Se destacan las actividades realizadas para garantizar la apropiación del Código de integridad por parte de los servidores públicos de la entidad entre las que se resalta que se adelantaron cuatro jornadas de inducción y reinducción sobre integridad
➢Las Oficinas Asesora de Planeación y de Control Interno actualizan el mapa de aseguramiento del Instituto, en aplicación de los Lineamientos Distritales emitidos en la guía para construcción de mapas de aseguramiento de la Secretaria General, logrando así continuar con el fortalecimiento de la segunda línea de defensa y una mayor sinergia en toda la entidad para la gestión de las actividades de aseguramiento, apropiando esta como una de las herramientas de priorización utilizadas por la OCI durante la planeación de las actividades de Auditoría Interna.
➢Como cumplimiento de los Criterios Diferenciales de Accesibilidad, se realizaron los diagnósticos y ajustes para el cumplimiento de las directrices de accesibilidad web establecidas en la Resolución 1519 de 2020.
➢Los riesgos relacionados con uso inadecuado de información privilegiada u otras situaciones que puedan implicar riesgos para la entidad, siguen siendo gestionados de manera adecuada y efectiva desde los mapas de riesgos de gestión, evidenciándose en los monitoreos efectuados por la OAP y los informes de seguimiento realizados por la OCI, publicados en la página web del IDIPRON.
</t>
    </r>
    <r>
      <rPr>
        <b/>
        <sz val="10"/>
        <rFont val="Arial"/>
        <family val="2"/>
      </rPr>
      <t xml:space="preserve">
Principales debilidades:
</t>
    </r>
    <r>
      <rPr>
        <sz val="10"/>
        <rFont val="Arial"/>
        <family val="2"/>
      </rPr>
      <t xml:space="preserve">➢Resultado de la puntuación obtenida en Política de integridad, se identificó la necesidad de fortalecer los mecanismos que permitan vigilar la integridad de las actuaciones de quienes ejercen las funciones públicas y se gestionen adecuadamente las situaciones de conflictos que puedan surgir cuando se enfrentan a situaciones en la que sus interés personales se enfrentan con intereses propios del servicio público.
➢Se observo en el marco del seguimiento a  Ley de Transparencia y del Derecho de Acceso a la Información Pública Nacional, debilidades en los principios de calidad y de la divulgación oportuna de la información, se encontraron algunos ítems en los que no se ha publicado información e información que está publicada de forma parcial, así como información desactualizada.
➢No se evidenció avances en la implementación del Modelo de Seguridad y Privacidad de la Información - MSPI.
➢Resultado del seguimiento efectuado al PETH, se identificó la necesidad de revisar la formulación del indicador de cumplimiento del PETH, toda vez que los avances dados en porcentajes necesitan para su medición que esta denote el cambio o avance de las variables a lo largo de la anualidad, esto permitirá simplificar la información y facilitar el análisis y toma de decisiones </t>
    </r>
  </si>
  <si>
    <r>
      <t>Principales Fortalezas:</t>
    </r>
    <r>
      <rPr>
        <sz val="10"/>
        <rFont val="Arial"/>
        <family val="2"/>
      </rPr>
      <t xml:space="preserve">
➢ Se resalta que se atendieron las recomendaciones dadas por la OCI, en cuanto a implementar estrategias que permitieran la transformación de los servidores públicos hacia el nuevo concepto de Servidor Público 4.0.
➢ También se evidenciaron accione dirigidas a gestionar la recomendación de aunar esfuerzos en la identificación de mecanismos para evaluar y mejorar las competencias directivas y gerenciales.
➢Resultado del seguimiento efectuado por parte de la OAP al plan de acción institucional 2024, se observó el cumplimiento a nivel general de las actividades establecidas en el PETH, observando cumplimiento general satisfactorio de los planes que lo integran, en donde se resalta del Plan de Bienestar Social e incentivos, así mismo, se observa avance en el desarrollo del Plan de Trabajo de Integridad para el año 2024.
➢Las Oficinas Asesora de Planeación y de Control Interno iniciaron en este semestre iniciaron la revisión y actualización del mapa de aseguramiento, logrando así continuar con el fortalecimiento de la segunda línea de defensa y una mayor sinergia en toda la entidad para la gestión de las actividades de aseguramiento.
</t>
    </r>
    <r>
      <rPr>
        <b/>
        <sz val="10"/>
        <rFont val="Arial"/>
        <family val="2"/>
      </rPr>
      <t>Principales debilidades:</t>
    </r>
    <r>
      <rPr>
        <sz val="10"/>
        <rFont val="Arial"/>
        <family val="2"/>
      </rPr>
      <t xml:space="preserve">
➢Resultado de la auditoría interna del proceso Gestión de Desarrollo Humano GDH, se continúa evidenciando la necesidad de fortalecer los mecanismos que permitan vigilar la integridad de las actuaciones de quienes ejercen las funciones públicas y se gestionen adecuadamente las situaciones de posibles conflictos que puedan surgir cuando se enfrentan a situaciones en la que sus intereses personales se enfrentan con intereses propios del servicio público. Se identificaron debilidades en los controles de verificación de documentos durante la vinculación y retiro de personal, en atención con los procedimientos, diligenciamiento de formatos y la normatividad legal aplicable, así mismo se observó la necesidad de articular acciones institucionales para la mejora de los sistemas de información utilizados por este proceso.
➢Se observo en el marco del seguimiento a Ley de Transparencia y del Derecho de Acceso a la Información Pública Nacional, la necesidad de fortalecer los controles de publicación y actualización de la información.
➢No se evidenciaron avances representativos en la implementación del Modelo de Seguridad y Privacidad de la Información - MSPI.
</t>
    </r>
  </si>
  <si>
    <t>Ambiente de control</t>
  </si>
  <si>
    <t xml:space="preserve"> Avance final del componente </t>
  </si>
  <si>
    <t xml:space="preserve">
Estado  del componente presentado en el informe anterior</t>
  </si>
  <si>
    <t>Nivel de Cumplimiento componente presentado en el informe anterior</t>
  </si>
  <si>
    <r>
      <rPr>
        <b/>
        <u/>
        <sz val="12"/>
        <color theme="0"/>
        <rFont val="Arial"/>
        <family val="2"/>
      </rPr>
      <t xml:space="preserve"> Estado actual:</t>
    </r>
    <r>
      <rPr>
        <b/>
        <sz val="12"/>
        <color theme="0"/>
        <rFont val="Arial"/>
        <family val="2"/>
      </rPr>
      <t xml:space="preserve"> Explicacion de las Debilidades y/o Fortalezas</t>
    </r>
  </si>
  <si>
    <t>Nivel de Cumplimiento componente</t>
  </si>
  <si>
    <t>¿El componente está presente y funcionando?</t>
  </si>
  <si>
    <t>Componente</t>
  </si>
  <si>
    <t>La institucionalidad, está dada desde la articulación y adecuada operación de los Comités Institucional de Coordinación de Control Interno y Comité Institucional de Gestión y Desempeño, durante el primer semestre de 2024, se sigue trabajando de manera articulada entre las dos instancias.</t>
  </si>
  <si>
    <t>Si</t>
  </si>
  <si>
    <t>La entidad cuenta dentro de su Sistema de Control Interno, con una institucionalidad (Líneas de defensa)  que le permita la toma de decisiones frente al control (Si/No) (Justifique su respuesta):</t>
  </si>
  <si>
    <t xml:space="preserve">
Realizada la evaluación del estado del Sistema de Control Interno del IDIPRON el porcentaje de estado de implementación del Sistema una disminución del -4% en comparación con el anterior semestre, este resultado indica la necesidad de enfocar esfuerzos en el cumplimiento de los lineamientos del modelo que están presentes, pero no se pudo evidenciar su efectividad. Los dos componentes con mejor desempeño en este semestre son: evaluación de riesgos y actividades de monitoreo con un nivel de cumplimiento superior del 94%, para el caso de los componentes ambiente de control, actividades de control, Información y comunicación, se ubican entre en un rango entre el 82% y 88% de cumplimiento.
La disminución más representativa se registró en  el componente de información y comunicación con un -7%, debido a que persisten situaciones como que el registro de activos de información y índice de información clasificada y reservada desactualizados, asimismo no se evidencio avance en la implementación del MSPI-Modelo de Seguridad y Privacidad de la Información, tampoco se cuenta con la matriz de roles y usuarios de los sistemas de información; debilidades en el acceso y disponibilidad de la información interna (intranet) y externa (página web)
En cuanto a la disminución entre -3% y -4% en los componentes de ambiente de control, actividades de control, evaluación de riesgos, estas se relacionan con situaciones que fueron objeto de hallazgo en el marco de la Auditoría Interna del proceso Gestión del Desarrollo Humano, el seguimiento a riesgos y el seguimiento a la ley de transparencia.</t>
  </si>
  <si>
    <t>¿Es efectivo el sistema de control interno para los objetivos evaluados? (Si/No) (Justifique su respuesta):</t>
  </si>
  <si>
    <t>El Sistema de Control Interno del IDIPRON continua operando desde la estructura de líneas de defensa y de los cinco componentes del Modelo Estándar de Control Interno, en concordancia con los lineamientos y requerimientos normativos vigentes.</t>
  </si>
  <si>
    <t>¿Están todos los componentes operando juntos y de manera integrada? (Si / en proceso / No) (Justifique su respuesta):</t>
  </si>
  <si>
    <t>Conclusión general sobre la evaluación del Sistema de Control Interno</t>
  </si>
  <si>
    <t>Estado del sistema de Control Interno de la entidad</t>
  </si>
  <si>
    <t>Primer semestre de 2024</t>
  </si>
  <si>
    <t>Periodo Evaluado:</t>
  </si>
  <si>
    <t>Instituto Distrital para la Protección de la Niñez y la Juventud IDIPRON</t>
  </si>
  <si>
    <t>Nombre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</si>
</sst>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1" x14ac:knownFonts="1">
    <font>
      <sz val="10"/>
      <color theme="1"/>
      <name val="Arial"/>
      <family val="2"/>
    </font>
    <font>
      <b/>
      <i/>
      <sz val="10"/>
      <color theme="1"/>
      <name val="Arial"/>
      <family val="2"/>
    </font>
    <font>
      <b/>
      <sz val="12"/>
      <name val="Arial"/>
      <family val="2"/>
    </font>
    <font>
      <b/>
      <sz val="12"/>
      <color theme="0"/>
      <name val="Arial"/>
      <family val="2"/>
    </font>
    <font>
      <b/>
      <i/>
      <sz val="10"/>
      <name val="Arial"/>
      <family val="2"/>
    </font>
    <font>
      <b/>
      <sz val="10"/>
      <name val="Arial"/>
      <family val="2"/>
    </font>
    <font>
      <sz val="10"/>
      <name val="Arial"/>
      <family val="2"/>
    </font>
    <font>
      <b/>
      <sz val="16"/>
      <color theme="1"/>
      <name val="Arial"/>
      <family val="2"/>
    </font>
    <font>
      <b/>
      <sz val="18"/>
      <color theme="0"/>
      <name val="Arial"/>
      <family val="2"/>
    </font>
    <font>
      <sz val="18"/>
      <color theme="1"/>
      <name val="Arial"/>
      <family val="2"/>
    </font>
    <font>
      <b/>
      <sz val="10"/>
      <color theme="1"/>
      <name val="Arial"/>
      <family val="2"/>
    </font>
    <font>
      <b/>
      <sz val="12"/>
      <color rgb="FFFF0000"/>
      <name val="Arial"/>
      <family val="2"/>
    </font>
    <font>
      <b/>
      <u/>
      <sz val="12"/>
      <color theme="0"/>
      <name val="Arial"/>
      <family val="2"/>
    </font>
    <font>
      <b/>
      <sz val="10"/>
      <color rgb="FFFF0000"/>
      <name val="Arial"/>
      <family val="2"/>
    </font>
    <font>
      <sz val="25"/>
      <color theme="1"/>
      <name val="Arial"/>
      <family val="2"/>
    </font>
    <font>
      <sz val="20"/>
      <color rgb="FFFF0000"/>
      <name val="Arial"/>
      <family val="2"/>
    </font>
    <font>
      <b/>
      <sz val="20"/>
      <color theme="0"/>
      <name val="Arial"/>
      <family val="2"/>
    </font>
    <font>
      <sz val="11"/>
      <color theme="1"/>
      <name val="Arial Narrow"/>
      <family val="2"/>
    </font>
    <font>
      <sz val="11"/>
      <color theme="0"/>
      <name val="Arial Narrow"/>
      <family val="2"/>
    </font>
    <font>
      <sz val="20"/>
      <color theme="1"/>
      <name val="Arial Narrow"/>
      <family val="2"/>
    </font>
    <font>
      <b/>
      <sz val="20"/>
      <color theme="0"/>
      <name val="Arial Narrow"/>
      <family val="2"/>
    </font>
  </fonts>
  <fills count="10">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6" tint="-0.499984740745262"/>
        <bgColor indexed="64"/>
      </patternFill>
    </fill>
    <fill>
      <patternFill patternType="solid">
        <fgColor theme="7" tint="-0.249977111117893"/>
        <bgColor indexed="64"/>
      </patternFill>
    </fill>
    <fill>
      <patternFill patternType="solid">
        <fgColor theme="3" tint="0.39997558519241921"/>
        <bgColor indexed="64"/>
      </patternFill>
    </fill>
    <fill>
      <patternFill patternType="solid">
        <fgColor rgb="FF83A343"/>
        <bgColor indexed="64"/>
      </patternFill>
    </fill>
    <fill>
      <patternFill patternType="solid">
        <fgColor rgb="FFFFCC00"/>
        <bgColor indexed="64"/>
      </patternFill>
    </fill>
    <fill>
      <patternFill patternType="solid">
        <fgColor theme="4" tint="-0.249977111117893"/>
        <bgColor indexed="64"/>
      </patternFill>
    </fill>
  </fills>
  <borders count="35">
    <border>
      <left/>
      <right/>
      <top/>
      <bottom/>
      <diagonal/>
    </border>
    <border>
      <left/>
      <right style="thick">
        <color auto="1"/>
      </right>
      <top/>
      <bottom style="thick">
        <color auto="1"/>
      </bottom>
      <diagonal/>
    </border>
    <border>
      <left/>
      <right/>
      <top/>
      <bottom style="thick">
        <color auto="1"/>
      </bottom>
      <diagonal/>
    </border>
    <border>
      <left style="thick">
        <color auto="1"/>
      </left>
      <right/>
      <top/>
      <bottom style="thick">
        <color auto="1"/>
      </bottom>
      <diagonal/>
    </border>
    <border>
      <left/>
      <right style="thick">
        <color auto="1"/>
      </right>
      <top/>
      <bottom/>
      <diagonal/>
    </border>
    <border>
      <left style="thick">
        <color auto="1"/>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rgb="FF81829A"/>
      </left>
      <right style="thin">
        <color rgb="FF81829A"/>
      </right>
      <top style="thin">
        <color rgb="FF81829A"/>
      </top>
      <bottom style="thin">
        <color rgb="FF81829A"/>
      </bottom>
      <diagonal/>
    </border>
    <border>
      <left/>
      <right style="thin">
        <color rgb="FF81829A"/>
      </right>
      <top style="hair">
        <color rgb="FF81829A"/>
      </top>
      <bottom style="thin">
        <color rgb="FF81829A"/>
      </bottom>
      <diagonal/>
    </border>
    <border>
      <left/>
      <right/>
      <top style="hair">
        <color rgb="FF81829A"/>
      </top>
      <bottom style="thin">
        <color rgb="FF81829A"/>
      </bottom>
      <diagonal/>
    </border>
    <border>
      <left style="hair">
        <color rgb="FF81829A"/>
      </left>
      <right/>
      <top style="hair">
        <color rgb="FF81829A"/>
      </top>
      <bottom style="thin">
        <color rgb="FF81829A"/>
      </bottom>
      <diagonal/>
    </border>
    <border>
      <left style="hair">
        <color rgb="FF81829A"/>
      </left>
      <right style="hair">
        <color rgb="FF81829A"/>
      </right>
      <top style="hair">
        <color rgb="FF81829A"/>
      </top>
      <bottom style="hair">
        <color rgb="FF81829A"/>
      </bottom>
      <diagonal/>
    </border>
    <border>
      <left/>
      <right style="hair">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hair">
        <color rgb="FF81829A"/>
      </bottom>
      <diagonal/>
    </border>
    <border>
      <left style="thin">
        <color rgb="FF81829A"/>
      </left>
      <right/>
      <top style="hair">
        <color rgb="FF81829A"/>
      </top>
      <bottom style="hair">
        <color rgb="FF81829A"/>
      </bottom>
      <diagonal/>
    </border>
    <border>
      <left/>
      <right/>
      <top style="thin">
        <color auto="1"/>
      </top>
      <bottom/>
      <diagonal/>
    </border>
    <border>
      <left/>
      <right style="thin">
        <color rgb="FF81829A"/>
      </right>
      <top style="thin">
        <color rgb="FF81829A"/>
      </top>
      <bottom style="thin">
        <color indexed="64"/>
      </bottom>
      <diagonal/>
    </border>
    <border>
      <left/>
      <right/>
      <top style="thin">
        <color rgb="FF81829A"/>
      </top>
      <bottom style="thin">
        <color indexed="64"/>
      </bottom>
      <diagonal/>
    </border>
    <border>
      <left style="thin">
        <color rgb="FF81829A"/>
      </left>
      <right/>
      <top style="thin">
        <color rgb="FF81829A"/>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ck">
        <color auto="1"/>
      </right>
      <top style="thick">
        <color auto="1"/>
      </top>
      <bottom/>
      <diagonal/>
    </border>
    <border>
      <left/>
      <right/>
      <top style="thick">
        <color auto="1"/>
      </top>
      <bottom/>
      <diagonal/>
    </border>
    <border>
      <left style="thick">
        <color auto="1"/>
      </left>
      <right/>
      <top style="thick">
        <color auto="1"/>
      </top>
      <bottom/>
      <diagonal/>
    </border>
  </borders>
  <cellStyleXfs count="1">
    <xf numFmtId="0" fontId="0" fillId="0" borderId="0"/>
  </cellStyleXfs>
  <cellXfs count="83">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2" borderId="0" xfId="0" applyFont="1" applyFill="1"/>
    <xf numFmtId="0" fontId="0" fillId="2" borderId="5" xfId="0" applyFill="1" applyBorder="1"/>
    <xf numFmtId="0" fontId="2" fillId="2" borderId="0" xfId="0" applyFont="1" applyFill="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vertical="center"/>
    </xf>
    <xf numFmtId="9" fontId="2" fillId="0" borderId="6" xfId="0" applyNumberFormat="1" applyFont="1" applyBorder="1" applyAlignment="1" applyProtection="1">
      <alignment horizontal="center" vertical="center"/>
      <protection locked="0"/>
    </xf>
    <xf numFmtId="0" fontId="2" fillId="0" borderId="0" xfId="0" applyFont="1" applyAlignment="1">
      <alignment horizontal="left" vertical="center"/>
    </xf>
    <xf numFmtId="0" fontId="5" fillId="0" borderId="7" xfId="0" applyFont="1" applyBorder="1" applyAlignment="1" applyProtection="1">
      <alignment horizontal="justify" vertical="top" wrapText="1"/>
      <protection locked="0"/>
    </xf>
    <xf numFmtId="0" fontId="0" fillId="0" borderId="8" xfId="0" applyBorder="1"/>
    <xf numFmtId="9" fontId="7" fillId="3" borderId="6" xfId="0" applyNumberFormat="1" applyFont="1" applyFill="1" applyBorder="1" applyAlignment="1" applyProtection="1">
      <alignment horizontal="center" vertical="center"/>
      <protection locked="0" hidden="1"/>
    </xf>
    <xf numFmtId="9" fontId="7" fillId="3" borderId="6" xfId="0" applyNumberFormat="1" applyFont="1" applyFill="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3" fillId="0" borderId="0" xfId="0" applyFont="1" applyAlignment="1">
      <alignment vertical="center"/>
    </xf>
    <xf numFmtId="0" fontId="8" fillId="4" borderId="6" xfId="0" applyFont="1" applyFill="1" applyBorder="1" applyAlignment="1">
      <alignment horizontal="center" vertical="center" wrapText="1"/>
    </xf>
    <xf numFmtId="0" fontId="0" fillId="0" borderId="6" xfId="0" applyBorder="1" applyAlignment="1">
      <alignment horizontal="left"/>
    </xf>
    <xf numFmtId="0" fontId="0" fillId="0" borderId="0" xfId="0" applyAlignment="1">
      <alignment horizontal="left"/>
    </xf>
    <xf numFmtId="0" fontId="0" fillId="0" borderId="9" xfId="0" applyBorder="1"/>
    <xf numFmtId="0" fontId="0" fillId="0" borderId="6" xfId="0" applyBorder="1"/>
    <xf numFmtId="0" fontId="0" fillId="0" borderId="0" xfId="0" applyAlignment="1">
      <alignment horizontal="center"/>
    </xf>
    <xf numFmtId="0" fontId="9" fillId="0" borderId="0" xfId="0" applyFont="1" applyAlignment="1">
      <alignment horizontal="center" wrapText="1"/>
    </xf>
    <xf numFmtId="0" fontId="5" fillId="0" borderId="7" xfId="0" applyFont="1" applyBorder="1" applyAlignment="1" applyProtection="1">
      <alignment horizontal="left" vertical="top" wrapText="1"/>
      <protection locked="0"/>
    </xf>
    <xf numFmtId="0" fontId="8" fillId="5" borderId="6"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2" fillId="2" borderId="0" xfId="0" applyFont="1" applyFill="1" applyAlignment="1">
      <alignment vertical="center"/>
    </xf>
    <xf numFmtId="0" fontId="2" fillId="2" borderId="4" xfId="0" applyFont="1" applyFill="1" applyBorder="1" applyAlignment="1">
      <alignment vertical="center"/>
    </xf>
    <xf numFmtId="0" fontId="2" fillId="0" borderId="8" xfId="0" applyFont="1" applyBorder="1" applyAlignment="1">
      <alignment vertical="center"/>
    </xf>
    <xf numFmtId="0" fontId="2" fillId="0" borderId="0" xfId="0" applyFont="1" applyAlignment="1">
      <alignment vertical="center"/>
    </xf>
    <xf numFmtId="9" fontId="2" fillId="0" borderId="0" xfId="0" applyNumberFormat="1" applyFont="1" applyAlignment="1">
      <alignment vertical="center"/>
    </xf>
    <xf numFmtId="0" fontId="8" fillId="8" borderId="6" xfId="0" applyFont="1" applyFill="1" applyBorder="1" applyAlignment="1">
      <alignment horizontal="center" vertical="center" wrapText="1"/>
    </xf>
    <xf numFmtId="0" fontId="10" fillId="2" borderId="0" xfId="0" applyFont="1" applyFill="1" applyAlignment="1">
      <alignment wrapText="1"/>
    </xf>
    <xf numFmtId="0" fontId="3" fillId="6" borderId="0" xfId="0" applyFont="1" applyFill="1" applyAlignment="1">
      <alignment horizontal="center" vertical="center" wrapText="1"/>
    </xf>
    <xf numFmtId="0" fontId="11" fillId="2" borderId="0" xfId="0" applyFont="1" applyFill="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2" fillId="0" borderId="0" xfId="0" applyFont="1" applyAlignment="1">
      <alignment horizontal="center" vertical="center" wrapText="1"/>
    </xf>
    <xf numFmtId="0" fontId="3" fillId="9" borderId="12"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13" fillId="2" borderId="0" xfId="0" applyFont="1" applyFill="1" applyAlignment="1">
      <alignment wrapText="1"/>
    </xf>
    <xf numFmtId="49" fontId="0" fillId="2" borderId="0" xfId="0" applyNumberFormat="1" applyFill="1" applyAlignment="1">
      <alignment horizontal="left" vertical="top" wrapText="1"/>
    </xf>
    <xf numFmtId="49" fontId="9" fillId="2" borderId="13" xfId="0" applyNumberFormat="1" applyFont="1" applyFill="1" applyBorder="1" applyAlignment="1" applyProtection="1">
      <alignment horizontal="justify" vertical="center"/>
      <protection locked="0"/>
    </xf>
    <xf numFmtId="49" fontId="9" fillId="2" borderId="14" xfId="0" applyNumberFormat="1" applyFont="1" applyFill="1" applyBorder="1" applyAlignment="1" applyProtection="1">
      <alignment horizontal="justify" vertical="center"/>
      <protection locked="0"/>
    </xf>
    <xf numFmtId="49" fontId="9" fillId="2" borderId="15" xfId="0" applyNumberFormat="1" applyFont="1" applyFill="1" applyBorder="1" applyAlignment="1" applyProtection="1">
      <alignment horizontal="justify" vertical="center"/>
      <protection locked="0"/>
    </xf>
    <xf numFmtId="49" fontId="14" fillId="2" borderId="16" xfId="0" applyNumberFormat="1" applyFont="1" applyFill="1" applyBorder="1" applyAlignment="1" applyProtection="1">
      <alignment horizontal="center" vertical="center" wrapText="1"/>
      <protection locked="0"/>
    </xf>
    <xf numFmtId="49" fontId="5" fillId="2" borderId="17" xfId="0" applyNumberFormat="1" applyFont="1" applyFill="1" applyBorder="1" applyAlignment="1">
      <alignment horizontal="left" vertical="center" wrapText="1"/>
    </xf>
    <xf numFmtId="49" fontId="5" fillId="2" borderId="18" xfId="0" applyNumberFormat="1" applyFont="1" applyFill="1" applyBorder="1" applyAlignment="1">
      <alignment horizontal="left" vertical="center" wrapText="1"/>
    </xf>
    <xf numFmtId="49" fontId="9" fillId="2" borderId="13" xfId="0" applyNumberFormat="1" applyFont="1" applyFill="1" applyBorder="1" applyAlignment="1" applyProtection="1">
      <alignment horizontal="justify" vertical="center" wrapText="1"/>
      <protection locked="0"/>
    </xf>
    <xf numFmtId="49" fontId="9" fillId="2" borderId="14" xfId="0" applyNumberFormat="1" applyFont="1" applyFill="1" applyBorder="1" applyAlignment="1" applyProtection="1">
      <alignment horizontal="justify" vertical="center" wrapText="1"/>
      <protection locked="0"/>
    </xf>
    <xf numFmtId="49" fontId="9" fillId="2" borderId="15" xfId="0" applyNumberFormat="1" applyFont="1" applyFill="1" applyBorder="1" applyAlignment="1" applyProtection="1">
      <alignment horizontal="justify" vertical="center" wrapText="1"/>
      <protection locked="0"/>
    </xf>
    <xf numFmtId="49" fontId="5" fillId="2" borderId="19" xfId="0" applyNumberFormat="1" applyFont="1" applyFill="1" applyBorder="1" applyAlignment="1">
      <alignment horizontal="left" vertical="center" wrapText="1"/>
    </xf>
    <xf numFmtId="49" fontId="5" fillId="2" borderId="20" xfId="0" applyNumberFormat="1" applyFont="1" applyFill="1" applyBorder="1" applyAlignment="1">
      <alignment horizontal="left" vertical="center" wrapText="1"/>
    </xf>
    <xf numFmtId="0" fontId="2" fillId="2" borderId="21" xfId="0" applyFont="1" applyFill="1" applyBorder="1" applyAlignment="1">
      <alignment horizontal="center" vertical="center"/>
    </xf>
    <xf numFmtId="0" fontId="8" fillId="2" borderId="0" xfId="0" applyFont="1" applyFill="1" applyAlignment="1">
      <alignment horizontal="center" vertical="center"/>
    </xf>
    <xf numFmtId="0" fontId="8" fillId="6" borderId="22" xfId="0" applyFont="1" applyFill="1" applyBorder="1" applyAlignment="1">
      <alignment horizontal="center" vertical="center"/>
    </xf>
    <xf numFmtId="0" fontId="8" fillId="6" borderId="23" xfId="0" applyFont="1" applyFill="1" applyBorder="1" applyAlignment="1">
      <alignment horizontal="center" vertical="center"/>
    </xf>
    <xf numFmtId="0" fontId="8" fillId="6" borderId="24" xfId="0" applyFont="1" applyFill="1" applyBorder="1" applyAlignment="1">
      <alignment horizontal="center" vertical="center"/>
    </xf>
    <xf numFmtId="0" fontId="11" fillId="2" borderId="0" xfId="0" applyFont="1" applyFill="1"/>
    <xf numFmtId="0" fontId="15" fillId="2" borderId="0" xfId="0" applyFont="1" applyFill="1" applyAlignment="1">
      <alignment horizontal="center" vertical="center"/>
    </xf>
    <xf numFmtId="9" fontId="16" fillId="6" borderId="10" xfId="0" applyNumberFormat="1" applyFont="1" applyFill="1" applyBorder="1" applyAlignment="1" applyProtection="1">
      <alignment horizontal="center" vertical="center"/>
      <protection hidden="1"/>
    </xf>
    <xf numFmtId="0" fontId="8" fillId="6" borderId="25"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8" fillId="6" borderId="27" xfId="0" applyFont="1" applyFill="1" applyBorder="1" applyAlignment="1">
      <alignment horizontal="center" vertical="center" wrapText="1"/>
    </xf>
    <xf numFmtId="164" fontId="17" fillId="2" borderId="0" xfId="0" applyNumberFormat="1" applyFont="1" applyFill="1" applyAlignment="1">
      <alignment horizontal="center"/>
    </xf>
    <xf numFmtId="0" fontId="18" fillId="2" borderId="0" xfId="0" applyFont="1" applyFill="1" applyAlignment="1">
      <alignment vertical="center"/>
    </xf>
    <xf numFmtId="164" fontId="19" fillId="2" borderId="8" xfId="0" applyNumberFormat="1" applyFont="1" applyFill="1" applyBorder="1" applyAlignment="1" applyProtection="1">
      <alignment horizontal="center" vertical="center"/>
      <protection locked="0"/>
    </xf>
    <xf numFmtId="164" fontId="19" fillId="2" borderId="28" xfId="0" applyNumberFormat="1" applyFont="1" applyFill="1" applyBorder="1" applyAlignment="1" applyProtection="1">
      <alignment horizontal="center" vertical="center"/>
      <protection locked="0"/>
    </xf>
    <xf numFmtId="164" fontId="19" fillId="2" borderId="29" xfId="0" applyNumberFormat="1" applyFont="1" applyFill="1" applyBorder="1" applyAlignment="1" applyProtection="1">
      <alignment horizontal="center" vertical="center"/>
      <protection locked="0"/>
    </xf>
    <xf numFmtId="0" fontId="20" fillId="6" borderId="6" xfId="0" applyFont="1" applyFill="1" applyBorder="1" applyAlignment="1">
      <alignment horizontal="center" vertical="center"/>
    </xf>
    <xf numFmtId="0" fontId="17" fillId="2" borderId="0" xfId="0" applyFont="1" applyFill="1" applyAlignment="1">
      <alignment horizontal="center"/>
    </xf>
    <xf numFmtId="0" fontId="19" fillId="2" borderId="6" xfId="0" applyFont="1" applyFill="1" applyBorder="1" applyAlignment="1" applyProtection="1">
      <alignment horizontal="center" vertical="center"/>
      <protection locked="0"/>
    </xf>
    <xf numFmtId="0" fontId="20" fillId="6" borderId="30" xfId="0" applyFont="1" applyFill="1" applyBorder="1" applyAlignment="1">
      <alignment horizontal="center" vertical="center" wrapText="1"/>
    </xf>
    <xf numFmtId="0" fontId="20" fillId="6" borderId="31" xfId="0" applyFont="1" applyFill="1" applyBorder="1" applyAlignment="1">
      <alignment horizontal="center" vertical="center" wrapText="1"/>
    </xf>
    <xf numFmtId="0" fontId="0" fillId="2" borderId="32" xfId="0" applyFill="1" applyBorder="1"/>
    <xf numFmtId="0" fontId="0" fillId="2" borderId="33" xfId="0" applyFill="1" applyBorder="1"/>
    <xf numFmtId="0" fontId="0" fillId="2" borderId="34" xfId="0" applyFill="1" applyBorder="1"/>
  </cellXfs>
  <cellStyles count="1">
    <cellStyle name="Normal" xfId="0" builtinId="0"/>
  </cellStyles>
  <dxfs count="3">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2177142</xdr:colOff>
      <xdr:row>6</xdr:row>
      <xdr:rowOff>93243</xdr:rowOff>
    </xdr:from>
    <xdr:ext cx="4663127" cy="2346694"/>
    <xdr:pic>
      <xdr:nvPicPr>
        <xdr:cNvPr id="2" name="Imagen 1">
          <a:extLst>
            <a:ext uri="{FF2B5EF4-FFF2-40B4-BE49-F238E27FC236}">
              <a16:creationId xmlns:a16="http://schemas.microsoft.com/office/drawing/2014/main" id="{F5CF56DC-C872-48AC-9D69-34E8977CBDC4}"/>
            </a:ext>
          </a:extLst>
        </xdr:cNvPr>
        <xdr:cNvPicPr>
          <a:picLocks noChangeAspect="1"/>
        </xdr:cNvPicPr>
      </xdr:nvPicPr>
      <xdr:blipFill>
        <a:blip xmlns:r="http://schemas.openxmlformats.org/officeDocument/2006/relationships" r:embed="rId1"/>
        <a:stretch>
          <a:fillRect/>
        </a:stretch>
      </xdr:blipFill>
      <xdr:spPr>
        <a:xfrm>
          <a:off x="2399392" y="1045743"/>
          <a:ext cx="4663127" cy="234669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cela%20Delgado\Downloads\Informe%20Semestral%20del%20Estado%20del%20Sistema%20de%20Control%20Interno%20-%20I%20semestre%202024%20(1).xlsx" TargetMode="External"/><Relationship Id="rId1" Type="http://schemas.openxmlformats.org/officeDocument/2006/relationships/externalLinkPath" Target="Informe%20Semestral%20del%20Estado%20del%20Sistema%20de%20Control%20Interno%20-%20I%20semestre%202024%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E/tmp/97pbt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1/ljlopez/CONFIG~1/Temp/notesE1EF34/Otros%20Anexos/Gastos%20Regionales,%20Set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1/ECESPE~1/CONFIG~1/Temp/notesFFF692/Otros%20Anexos/Gastos%20Regionales,%20Diciembre%2020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Evalbuena/AppData/Local/Microsoft/Windows/Temporary%20Internet%20Files/Content.Outlook/SVA60ZPR/Consolidado%20Diciembre%20%202011%20Banking%20Gaap%20Grupo%20Aval-12041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Real/CONSOLRE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1/ECESPE~1/CONFIG~1/Temp/notesFFF692/PUC_1112%20v5.9.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E/Documents/Brand%20X/JT8D/200/Meridiana/VB%20LLP%20Model%20V3%20Meridian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Financiero/Consol/CONSOLFINA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Grupo_Aval/USGAAP/BANKING/1106/Entregado/Guia%203%20Historica%20a%20Junio%202011%20-%20Agosto%2020%202011%20-%201109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Mis%20Documentos/GRUPO%20AVAL/Banking%20Junio%202011/Julio-Banking%20Junio%2020110813/Banking%20Junio%202011/Consolidacion%20Entidades%20Aval%20SEC%20Banking%20Gaap%20a%20Junio%20de%202011-2011101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ESTADOS%20FINANCIEROS%202002/Salvador/Set/SALV-Mktshare-Emisor%20SET-0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1/ljlopez/CONFIG~1/Temp/notesE1EF34/Leasing%20Bogot&#225;,%20PUC%20Marzo%202011%20Final%20sin%20detalles.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E/DOCUME~1/malas/CONFIG~1/Temp/notesE1EF34/Presupuesto%202007%20(Consul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Shared/Collections/AMIT/Eswaran_Files/DLF/Julie/wizm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CONSOLIDACION%20ATH/JUNIO%202011/CONSOLIDACION%20PARA%20AVAL_ANUALIZADO/ATH_Estados%20Financieros%20Junio%202011%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rchivos%20comunes/2005/Reserva/Cargar%20Reporte%20de%20Mor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is%20Documentos/Marielos/Estad&#237;sticas/2005/Nueva%20Estadistica/Nueva%20Estadistica/52.Dias%20de%20atraso%20(Outstand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0.875</v>
          </cell>
        </row>
        <row r="26">
          <cell r="N26">
            <v>0.94117647058823528</v>
          </cell>
        </row>
        <row r="43">
          <cell r="N43">
            <v>0.875</v>
          </cell>
        </row>
        <row r="55">
          <cell r="N55">
            <v>0.8214285714285714</v>
          </cell>
        </row>
        <row r="69">
          <cell r="N69">
            <v>1</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bth"/>
      <sheetName val="97pbth.xls"/>
      <sheetName val="[97pbth.xls][97pbth.xls]_tmp__2"/>
      <sheetName val="[97pbth.xls][97pbth.xls]_E_tm_2"/>
      <sheetName val="[97pbth.xls][97pbth.xls]_tmp__3"/>
      <sheetName val="[97pbth.xls][97pbth.xls]_E_tm_3"/>
      <sheetName val="[97pbth.xls][97pbth.xls]_tmp__4"/>
      <sheetName val="[97pbth.xls][97pbth.xls]_E_tm_4"/>
      <sheetName val="[97pbth.xls][97pbth.xls]_tmp__5"/>
      <sheetName val="[97pbth.xls][97pbth.xls]_E_tm_5"/>
      <sheetName val="[97pbth.xls][97pbth.xls]_tmp__6"/>
      <sheetName val="[97pbth.xls][97pbth.xls]_E_tm_6"/>
      <sheetName val="[97pbth.xls][97pbth.xls]_tmp__7"/>
      <sheetName val="[97pbth.xls][97pbth.xls]_E_tm_7"/>
      <sheetName val="[97pbth.xls][97pbth.xls]_tmp__8"/>
      <sheetName val="[97pbth.xls][97pbth.xls]_E_tm_8"/>
      <sheetName val="[97pbth.xls][97pbth.xls]_tmp__9"/>
      <sheetName val="[97pbth.xls][97pbth.xls]_E_tm_9"/>
      <sheetName val="[97pbth.xls][97pbth.xls]_tmp_11"/>
      <sheetName val="[97pbth.xls][97pbth.xls]_E_t_11"/>
      <sheetName val="[97pbth.xls][97pbth.xls]_tmp_10"/>
      <sheetName val="[97pbth.xls][97pbth.xls]_E_t_10"/>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 val="valores"/>
      <sheetName val="oficialoct"/>
    </sheetNames>
    <sheetDataSet>
      <sheetData sheetId="0" refreshError="1"/>
      <sheetData sheetId="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 val="oficial"/>
    </sheetNames>
    <sheetDataSet>
      <sheetData sheetId="0"/>
      <sheetData sheetId="1"/>
      <sheetData sheetId="2"/>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 val="Cuen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 val="Anexo-Participaciones Dic-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 val="ELIMINA EXT"/>
      <sheetName val="ELIMINA"/>
      <sheetName val="FILIALEXT"/>
      <sheetName val="FILI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 sheetId="34" refreshError="1"/>
      <sheetData sheetId="35" refreshError="1"/>
      <sheetData sheetId="36" refreshError="1"/>
      <sheetData sheetId="3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 val="Gastos regionales"/>
      <sheetName val="Swap Gain MtM (PL.501)"/>
      <sheetName val="Gain on Sale of OREOs (PL.502)"/>
      <sheetName val="Other Income (PL.505)"/>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Other Services (PL.773)"/>
      <sheetName val="Depreciation (PL.797)"/>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 val="CONSOLFIN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 val="MATRIZ"/>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 val="Participación Accionaria Junio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 val="Resum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atalogo"/>
      <sheetName val="23 Part Adq"/>
      <sheetName val="Time Deposits (PL.120)"/>
      <sheetName val="Corporate Expenses (PL.717)"/>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02196-5B6F-4DEB-9DB6-42670D716B88}">
  <dimension ref="B1:V38"/>
  <sheetViews>
    <sheetView tabSelected="1" zoomScale="28" zoomScaleNormal="84" workbookViewId="0">
      <selection activeCell="E34" sqref="E34"/>
    </sheetView>
  </sheetViews>
  <sheetFormatPr baseColWidth="10" defaultColWidth="11.453125" defaultRowHeight="12.5" x14ac:dyDescent="0.25"/>
  <cols>
    <col min="1" max="1" width="3.1796875" style="1" customWidth="1"/>
    <col min="2" max="2" width="3.453125" style="1" customWidth="1"/>
    <col min="3" max="3" width="35.54296875" style="1" customWidth="1"/>
    <col min="4" max="4" width="2.54296875" style="1" customWidth="1"/>
    <col min="5" max="5" width="38.7265625" style="1" customWidth="1"/>
    <col min="6" max="6" width="10.81640625" style="1" customWidth="1"/>
    <col min="7" max="7" width="23.453125" style="1" customWidth="1"/>
    <col min="8" max="8" width="7.54296875" style="1" customWidth="1"/>
    <col min="9" max="9" width="204.7265625" style="1" customWidth="1"/>
    <col min="10" max="10" width="5.81640625" style="1" customWidth="1"/>
    <col min="11" max="11" width="28.1796875" style="1" customWidth="1"/>
    <col min="12" max="12" width="4.26953125" style="1" customWidth="1"/>
    <col min="13" max="13" width="161.453125" style="1" customWidth="1"/>
    <col min="14" max="14" width="5.81640625" style="1" customWidth="1"/>
    <col min="15" max="15" width="24.81640625" style="1" customWidth="1"/>
    <col min="16" max="16" width="7" style="1" customWidth="1"/>
    <col min="17" max="16384" width="11.453125" style="1"/>
  </cols>
  <sheetData>
    <row r="1" spans="2:16" ht="13" thickBot="1" x14ac:dyDescent="0.3"/>
    <row r="2" spans="2:16" ht="18" customHeight="1" thickTop="1" x14ac:dyDescent="0.25">
      <c r="B2" s="82"/>
      <c r="C2" s="81"/>
      <c r="D2" s="81"/>
      <c r="E2" s="81"/>
      <c r="F2" s="81"/>
      <c r="G2" s="81"/>
      <c r="H2" s="81"/>
      <c r="I2" s="81"/>
      <c r="J2" s="81"/>
      <c r="K2" s="81"/>
      <c r="L2" s="81"/>
      <c r="M2" s="81"/>
      <c r="N2" s="81"/>
      <c r="O2" s="81"/>
      <c r="P2" s="80"/>
    </row>
    <row r="3" spans="2:16" ht="18" customHeight="1" x14ac:dyDescent="0.3">
      <c r="B3" s="7"/>
      <c r="E3" s="79" t="s">
        <v>34</v>
      </c>
      <c r="F3" s="77" t="s">
        <v>33</v>
      </c>
      <c r="G3" s="77"/>
      <c r="H3" s="77"/>
      <c r="I3" s="77"/>
      <c r="J3" s="77"/>
      <c r="K3" s="77"/>
      <c r="L3" s="77"/>
      <c r="M3" s="77"/>
      <c r="N3" s="76"/>
      <c r="O3" s="76"/>
      <c r="P3" s="5"/>
    </row>
    <row r="4" spans="2:16" ht="82.4" customHeight="1" x14ac:dyDescent="0.3">
      <c r="B4" s="7"/>
      <c r="E4" s="78"/>
      <c r="F4" s="77"/>
      <c r="G4" s="77"/>
      <c r="H4" s="77"/>
      <c r="I4" s="77"/>
      <c r="J4" s="77"/>
      <c r="K4" s="77"/>
      <c r="L4" s="77"/>
      <c r="M4" s="77"/>
      <c r="N4" s="76"/>
      <c r="O4" s="76"/>
      <c r="P4" s="5"/>
    </row>
    <row r="5" spans="2:16" ht="119.15" customHeight="1" x14ac:dyDescent="0.3">
      <c r="B5" s="7"/>
      <c r="E5" s="75" t="s">
        <v>32</v>
      </c>
      <c r="F5" s="74" t="s">
        <v>31</v>
      </c>
      <c r="G5" s="73"/>
      <c r="H5" s="73"/>
      <c r="I5" s="73"/>
      <c r="J5" s="73"/>
      <c r="K5" s="73"/>
      <c r="L5" s="73"/>
      <c r="M5" s="72"/>
      <c r="N5" s="70"/>
      <c r="O5" s="70"/>
      <c r="P5" s="5"/>
    </row>
    <row r="6" spans="2:16" ht="18" customHeight="1" thickBot="1" x14ac:dyDescent="0.35">
      <c r="B6" s="7"/>
      <c r="E6" s="71"/>
      <c r="F6" s="70"/>
      <c r="G6" s="70"/>
      <c r="H6" s="70"/>
      <c r="I6" s="70"/>
      <c r="J6" s="70"/>
      <c r="K6" s="70"/>
      <c r="L6" s="70"/>
      <c r="P6" s="5"/>
    </row>
    <row r="7" spans="2:16" ht="93.25" customHeight="1" thickBot="1" x14ac:dyDescent="0.3">
      <c r="B7" s="7"/>
      <c r="I7" s="69" t="s">
        <v>30</v>
      </c>
      <c r="J7" s="68"/>
      <c r="K7" s="67"/>
      <c r="M7" s="66">
        <f>+AVERAGE(G25,G27,G29,G31,G33)</f>
        <v>0.90252100840336136</v>
      </c>
      <c r="N7" s="65"/>
      <c r="O7" s="65"/>
      <c r="P7" s="5"/>
    </row>
    <row r="8" spans="2:16" ht="18" customHeight="1" x14ac:dyDescent="0.35">
      <c r="B8" s="7"/>
      <c r="M8" s="64"/>
      <c r="N8" s="64"/>
      <c r="O8" s="64"/>
      <c r="P8" s="5"/>
    </row>
    <row r="9" spans="2:16" ht="18" customHeight="1" x14ac:dyDescent="0.25">
      <c r="B9" s="7"/>
      <c r="P9" s="5"/>
    </row>
    <row r="10" spans="2:16" x14ac:dyDescent="0.25">
      <c r="B10" s="7"/>
      <c r="P10" s="5"/>
    </row>
    <row r="11" spans="2:16" x14ac:dyDescent="0.25">
      <c r="B11" s="7"/>
      <c r="P11" s="5"/>
    </row>
    <row r="12" spans="2:16" x14ac:dyDescent="0.25">
      <c r="B12" s="7"/>
      <c r="P12" s="5"/>
    </row>
    <row r="13" spans="2:16" x14ac:dyDescent="0.25">
      <c r="B13" s="7"/>
      <c r="P13" s="5"/>
    </row>
    <row r="14" spans="2:16" x14ac:dyDescent="0.25">
      <c r="B14" s="7"/>
      <c r="P14" s="5"/>
    </row>
    <row r="15" spans="2:16" x14ac:dyDescent="0.25">
      <c r="B15" s="7"/>
      <c r="P15" s="5"/>
    </row>
    <row r="16" spans="2:16" x14ac:dyDescent="0.25">
      <c r="B16" s="7"/>
      <c r="P16" s="5"/>
    </row>
    <row r="17" spans="2:22" ht="48.25" customHeight="1" x14ac:dyDescent="0.25">
      <c r="B17" s="7"/>
      <c r="C17" s="63" t="s">
        <v>29</v>
      </c>
      <c r="D17" s="62"/>
      <c r="E17" s="62"/>
      <c r="F17" s="62"/>
      <c r="G17" s="62"/>
      <c r="H17" s="62"/>
      <c r="I17" s="62"/>
      <c r="J17" s="62"/>
      <c r="K17" s="62"/>
      <c r="L17" s="62"/>
      <c r="M17" s="61"/>
      <c r="N17" s="60"/>
      <c r="O17" s="60"/>
      <c r="P17" s="5"/>
    </row>
    <row r="18" spans="2:22" ht="15.75" customHeight="1" x14ac:dyDescent="0.25">
      <c r="B18" s="7"/>
      <c r="C18" s="59"/>
      <c r="D18" s="59"/>
      <c r="E18" s="59"/>
      <c r="F18" s="59"/>
      <c r="G18" s="59"/>
      <c r="H18" s="59"/>
      <c r="I18" s="59"/>
      <c r="J18" s="59"/>
      <c r="K18" s="59"/>
      <c r="L18" s="59"/>
      <c r="M18" s="59"/>
      <c r="N18" s="9"/>
      <c r="O18" s="9"/>
      <c r="P18" s="5"/>
    </row>
    <row r="19" spans="2:22" ht="141.75" customHeight="1" x14ac:dyDescent="0.25">
      <c r="B19" s="7"/>
      <c r="C19" s="58" t="s">
        <v>28</v>
      </c>
      <c r="D19" s="57"/>
      <c r="E19" s="51" t="s">
        <v>23</v>
      </c>
      <c r="F19" s="56" t="s">
        <v>27</v>
      </c>
      <c r="G19" s="55"/>
      <c r="H19" s="55"/>
      <c r="I19" s="55"/>
      <c r="J19" s="55"/>
      <c r="K19" s="55"/>
      <c r="L19" s="55"/>
      <c r="M19" s="54"/>
      <c r="N19" s="47"/>
      <c r="O19" s="47"/>
      <c r="P19" s="5"/>
    </row>
    <row r="20" spans="2:22" ht="385.9" customHeight="1" x14ac:dyDescent="0.25">
      <c r="B20" s="7"/>
      <c r="C20" s="58" t="s">
        <v>26</v>
      </c>
      <c r="D20" s="57"/>
      <c r="E20" s="51" t="s">
        <v>23</v>
      </c>
      <c r="F20" s="56" t="s">
        <v>25</v>
      </c>
      <c r="G20" s="55"/>
      <c r="H20" s="55"/>
      <c r="I20" s="55"/>
      <c r="J20" s="55"/>
      <c r="K20" s="55"/>
      <c r="L20" s="55"/>
      <c r="M20" s="54"/>
      <c r="N20" s="47"/>
      <c r="O20" s="47"/>
      <c r="P20" s="5"/>
    </row>
    <row r="21" spans="2:22" ht="143.5" customHeight="1" x14ac:dyDescent="0.25">
      <c r="B21" s="7"/>
      <c r="C21" s="53" t="s">
        <v>24</v>
      </c>
      <c r="D21" s="52"/>
      <c r="E21" s="51" t="s">
        <v>23</v>
      </c>
      <c r="F21" s="50" t="s">
        <v>22</v>
      </c>
      <c r="G21" s="49"/>
      <c r="H21" s="49"/>
      <c r="I21" s="49"/>
      <c r="J21" s="49"/>
      <c r="K21" s="49"/>
      <c r="L21" s="49"/>
      <c r="M21" s="48"/>
      <c r="N21" s="47"/>
      <c r="O21" s="47"/>
      <c r="P21" s="5"/>
    </row>
    <row r="22" spans="2:22" ht="66.25" customHeight="1" thickBot="1" x14ac:dyDescent="0.35">
      <c r="B22" s="7"/>
      <c r="G22" s="46"/>
      <c r="P22" s="5"/>
    </row>
    <row r="23" spans="2:22" ht="102.75" customHeight="1" thickBot="1" x14ac:dyDescent="0.35">
      <c r="B23" s="7"/>
      <c r="C23" s="45" t="s">
        <v>21</v>
      </c>
      <c r="D23" s="43"/>
      <c r="E23" s="44" t="s">
        <v>20</v>
      </c>
      <c r="F23" s="43"/>
      <c r="G23" s="44" t="s">
        <v>19</v>
      </c>
      <c r="H23" s="43"/>
      <c r="I23" s="42" t="s">
        <v>18</v>
      </c>
      <c r="J23" s="39"/>
      <c r="K23" s="41" t="s">
        <v>17</v>
      </c>
      <c r="L23" s="39"/>
      <c r="M23" s="40" t="s">
        <v>16</v>
      </c>
      <c r="N23" s="39"/>
      <c r="O23" s="38" t="s">
        <v>15</v>
      </c>
      <c r="P23" s="5"/>
      <c r="Q23" s="37"/>
    </row>
    <row r="24" spans="2:22" ht="6.75" customHeight="1" x14ac:dyDescent="0.45">
      <c r="B24" s="7"/>
      <c r="C24" s="26"/>
      <c r="D24"/>
      <c r="E24"/>
      <c r="F24"/>
      <c r="G24"/>
      <c r="H24"/>
      <c r="I24" s="23"/>
      <c r="J24"/>
      <c r="K24" s="23"/>
      <c r="L24"/>
      <c r="M24"/>
      <c r="N24"/>
      <c r="O24"/>
      <c r="P24" s="5"/>
    </row>
    <row r="25" spans="2:22" ht="208.5" customHeight="1" x14ac:dyDescent="0.25">
      <c r="B25" s="7"/>
      <c r="C25" s="36" t="s">
        <v>14</v>
      </c>
      <c r="D25" s="19"/>
      <c r="E25" s="18" t="str">
        <f>+IF([1]Hoja1!$N$2&gt;=0.5,"Si","No")</f>
        <v>Si</v>
      </c>
      <c r="F25" s="35"/>
      <c r="G25" s="17">
        <f>+[1]Hoja1!N2</f>
        <v>0.875</v>
      </c>
      <c r="H25" s="35"/>
      <c r="I25" s="14" t="s">
        <v>13</v>
      </c>
      <c r="J25" s="34"/>
      <c r="K25" s="16">
        <v>0.91666666666666663</v>
      </c>
      <c r="L25" s="33"/>
      <c r="M25" s="14" t="s">
        <v>12</v>
      </c>
      <c r="N25" s="13"/>
      <c r="O25" s="12">
        <f>G25-K25</f>
        <v>-4.166666666666663E-2</v>
      </c>
      <c r="P25" s="32"/>
      <c r="Q25" s="31"/>
      <c r="R25" s="31"/>
      <c r="S25" s="31"/>
      <c r="T25" s="31"/>
      <c r="U25" s="31"/>
      <c r="V25" s="31"/>
    </row>
    <row r="26" spans="2:22" ht="17.149999999999999" customHeight="1" x14ac:dyDescent="0.45">
      <c r="B26" s="7"/>
      <c r="C26" s="26"/>
      <c r="D26"/>
      <c r="E26" s="25"/>
      <c r="F26"/>
      <c r="G26" s="24"/>
      <c r="H26"/>
      <c r="I26" s="23"/>
      <c r="J26"/>
      <c r="K26" s="23"/>
      <c r="L26"/>
      <c r="M26" s="22"/>
      <c r="N26" s="22"/>
      <c r="O26" s="21"/>
      <c r="P26" s="5"/>
    </row>
    <row r="27" spans="2:22" ht="250.75" customHeight="1" x14ac:dyDescent="0.25">
      <c r="B27" s="7"/>
      <c r="C27" s="30" t="s">
        <v>11</v>
      </c>
      <c r="D27" s="19"/>
      <c r="E27" s="18" t="str">
        <f>+IF([1]Hoja1!$N$26&gt;=0.5,"Si","No")</f>
        <v>Si</v>
      </c>
      <c r="F27"/>
      <c r="G27" s="17">
        <f>+[1]Hoja1!N26</f>
        <v>0.94117647058823528</v>
      </c>
      <c r="H27"/>
      <c r="I27" s="14" t="s">
        <v>10</v>
      </c>
      <c r="J27"/>
      <c r="K27" s="16">
        <v>0.97058823529411764</v>
      </c>
      <c r="L27" s="15"/>
      <c r="M27" s="14" t="s">
        <v>9</v>
      </c>
      <c r="N27" s="13"/>
      <c r="O27" s="12">
        <f>G27-K27</f>
        <v>-2.9411764705882359E-2</v>
      </c>
      <c r="P27" s="5"/>
    </row>
    <row r="28" spans="2:22" ht="6.75" customHeight="1" x14ac:dyDescent="0.45">
      <c r="B28" s="7"/>
      <c r="C28" s="26"/>
      <c r="D28"/>
      <c r="E28" s="25"/>
      <c r="F28"/>
      <c r="G28" s="24"/>
      <c r="H28"/>
      <c r="I28" s="23"/>
      <c r="J28"/>
      <c r="K28" s="23"/>
      <c r="L28"/>
      <c r="M28" s="22"/>
      <c r="N28" s="22"/>
      <c r="O28" s="21"/>
      <c r="P28" s="5"/>
    </row>
    <row r="29" spans="2:22" ht="232.5" customHeight="1" x14ac:dyDescent="0.25">
      <c r="B29" s="7"/>
      <c r="C29" s="29" t="s">
        <v>8</v>
      </c>
      <c r="D29" s="19"/>
      <c r="E29" s="18" t="str">
        <f>+IF([1]Hoja1!$N$43&gt;=0.5,"Si","No")</f>
        <v>Si</v>
      </c>
      <c r="F29"/>
      <c r="G29" s="17">
        <f>+[1]Hoja1!N43</f>
        <v>0.875</v>
      </c>
      <c r="H29"/>
      <c r="I29" s="14" t="s">
        <v>7</v>
      </c>
      <c r="J29"/>
      <c r="K29" s="16">
        <v>0.91666666666666663</v>
      </c>
      <c r="L29" s="15"/>
      <c r="M29" s="14" t="s">
        <v>6</v>
      </c>
      <c r="N29" s="13"/>
      <c r="O29" s="12">
        <f>G29-K29</f>
        <v>-4.166666666666663E-2</v>
      </c>
      <c r="P29" s="5"/>
    </row>
    <row r="30" spans="2:22" ht="6.5" customHeight="1" x14ac:dyDescent="0.45">
      <c r="B30" s="7"/>
      <c r="C30" s="26"/>
      <c r="D30"/>
      <c r="E30" s="25"/>
      <c r="F30"/>
      <c r="G30" s="24"/>
      <c r="H30"/>
      <c r="I30" s="23"/>
      <c r="J30"/>
      <c r="K30" s="23"/>
      <c r="L30"/>
      <c r="M30" s="22"/>
      <c r="N30" s="22"/>
      <c r="O30" s="21"/>
      <c r="P30" s="5"/>
    </row>
    <row r="31" spans="2:22" ht="284.5" customHeight="1" x14ac:dyDescent="0.25">
      <c r="B31" s="7"/>
      <c r="C31" s="28" t="s">
        <v>5</v>
      </c>
      <c r="D31" s="19"/>
      <c r="E31" s="18" t="str">
        <f>+IF([1]Hoja1!$N$55&gt;=0.5,"Si","No")</f>
        <v>Si</v>
      </c>
      <c r="F31"/>
      <c r="G31" s="17">
        <f>+[1]Hoja1!N55</f>
        <v>0.8214285714285714</v>
      </c>
      <c r="H31"/>
      <c r="I31" s="27" t="s">
        <v>4</v>
      </c>
      <c r="J31"/>
      <c r="K31" s="16">
        <v>0.8928571428571429</v>
      </c>
      <c r="L31" s="15"/>
      <c r="M31" s="27" t="s">
        <v>3</v>
      </c>
      <c r="N31" s="13"/>
      <c r="O31" s="12">
        <f>G31-K31</f>
        <v>-7.1428571428571508E-2</v>
      </c>
      <c r="P31" s="5"/>
    </row>
    <row r="32" spans="2:22" ht="6.75" customHeight="1" x14ac:dyDescent="0.45">
      <c r="B32" s="7"/>
      <c r="C32" s="26"/>
      <c r="D32"/>
      <c r="E32" s="25"/>
      <c r="F32"/>
      <c r="G32" s="24"/>
      <c r="H32"/>
      <c r="I32" s="23"/>
      <c r="J32"/>
      <c r="K32" s="23"/>
      <c r="L32"/>
      <c r="M32" s="22"/>
      <c r="N32" s="22"/>
      <c r="O32" s="21"/>
      <c r="P32" s="5"/>
    </row>
    <row r="33" spans="2:16" ht="336.5" customHeight="1" x14ac:dyDescent="0.25">
      <c r="B33" s="7"/>
      <c r="C33" s="20" t="s">
        <v>2</v>
      </c>
      <c r="D33" s="19"/>
      <c r="E33" s="18" t="str">
        <f>+IF([1]Hoja1!$N$69&gt;=0.5,"Si","No")</f>
        <v>Si</v>
      </c>
      <c r="F33"/>
      <c r="G33" s="17">
        <f>+[1]Hoja1!N69</f>
        <v>1</v>
      </c>
      <c r="H33"/>
      <c r="I33" s="14" t="s">
        <v>1</v>
      </c>
      <c r="J33"/>
      <c r="K33" s="16">
        <v>1</v>
      </c>
      <c r="L33" s="15"/>
      <c r="M33" s="14" t="s">
        <v>0</v>
      </c>
      <c r="N33" s="13"/>
      <c r="O33" s="12">
        <f>G33-K33</f>
        <v>0</v>
      </c>
      <c r="P33" s="5"/>
    </row>
    <row r="34" spans="2:16" ht="15.5" x14ac:dyDescent="0.25">
      <c r="B34" s="7"/>
      <c r="C34" s="10"/>
      <c r="D34" s="10"/>
      <c r="E34" s="9"/>
      <c r="M34" s="8"/>
      <c r="N34" s="8"/>
      <c r="O34" s="8"/>
      <c r="P34" s="5"/>
    </row>
    <row r="35" spans="2:16" ht="15.5" x14ac:dyDescent="0.25">
      <c r="B35" s="7"/>
      <c r="C35" s="11"/>
      <c r="D35" s="10"/>
      <c r="E35" s="9"/>
      <c r="M35" s="8"/>
      <c r="N35" s="8"/>
      <c r="O35" s="8"/>
      <c r="P35" s="5"/>
    </row>
    <row r="36" spans="2:16" ht="13" x14ac:dyDescent="0.3">
      <c r="B36" s="7"/>
      <c r="C36" s="6"/>
      <c r="P36" s="5"/>
    </row>
    <row r="37" spans="2:16" ht="13" thickBot="1" x14ac:dyDescent="0.3">
      <c r="B37" s="4"/>
      <c r="C37" s="3"/>
      <c r="D37" s="3"/>
      <c r="E37" s="3"/>
      <c r="F37" s="3"/>
      <c r="G37" s="3"/>
      <c r="H37" s="3"/>
      <c r="I37" s="3"/>
      <c r="J37" s="3"/>
      <c r="K37" s="3"/>
      <c r="L37" s="3"/>
      <c r="M37" s="3"/>
      <c r="N37" s="3"/>
      <c r="O37" s="3"/>
      <c r="P37" s="2"/>
    </row>
    <row r="38" spans="2:16" ht="13" thickTop="1" x14ac:dyDescent="0.25"/>
  </sheetData>
  <sheetProtection password="D72A" sheet="1" objects="1" scenarios="1" formatCells="0" formatColumns="0" formatRows="0"/>
  <mergeCells count="11">
    <mergeCell ref="F19:M19"/>
    <mergeCell ref="C20:D20"/>
    <mergeCell ref="F20:M20"/>
    <mergeCell ref="C21:D21"/>
    <mergeCell ref="F21:M21"/>
    <mergeCell ref="E3:E4"/>
    <mergeCell ref="F3:M4"/>
    <mergeCell ref="F5:M5"/>
    <mergeCell ref="I7:K7"/>
    <mergeCell ref="C17:M17"/>
    <mergeCell ref="C19:D19"/>
  </mergeCells>
  <conditionalFormatting sqref="M7">
    <cfRule type="cellIs" priority="1" operator="between">
      <formula>0.76</formula>
      <formula>1</formula>
    </cfRule>
    <cfRule type="cellIs" dxfId="2" priority="2" operator="between">
      <formula>0.51</formula>
      <formula>0.75</formula>
    </cfRule>
    <cfRule type="cellIs" dxfId="1" priority="3" operator="between">
      <formula>0.26</formula>
      <formula>0.5</formula>
    </cfRule>
    <cfRule type="cellIs" dxfId="0" priority="4" operator="between">
      <formula>0</formula>
      <formula>0.25</formula>
    </cfRule>
  </conditionalFormatting>
  <dataValidations count="4">
    <dataValidation allowBlank="1" showInputMessage="1" showErrorMessage="1" prompt="Celda formulada, información proveniente de la pestaña de deficiencias." sqref="E23" xr:uid="{16221D00-D5D9-442F-8AA1-19929169FB4D}"/>
    <dataValidation type="list" allowBlank="1" showInputMessage="1" showErrorMessage="1" sqref="N19:O19" xr:uid="{58D4C78B-C96E-42E6-89B9-D76D5A2C9829}">
      <formula1>"Si,No"</formula1>
    </dataValidation>
    <dataValidation type="list" allowBlank="1" showInputMessage="1" showErrorMessage="1" sqref="N20:O20 E20:E21" xr:uid="{2D7595DD-1990-403E-80E3-CB078081DD7D}">
      <formula1>"Si, No"</formula1>
    </dataValidation>
    <dataValidation type="list" allowBlank="1" showInputMessage="1" showErrorMessage="1" sqref="E19" xr:uid="{F7AB617B-2023-4A06-AC94-C812F337B1D1}">
      <formula1>"Si,No,En proceso"</formula1>
    </dataValidation>
  </dataValidations>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Conclusiones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Delgado Guarnizo</dc:creator>
  <cp:lastModifiedBy>Marcela Delgado Guarnizo</cp:lastModifiedBy>
  <dcterms:created xsi:type="dcterms:W3CDTF">2024-07-30T02:55:18Z</dcterms:created>
  <dcterms:modified xsi:type="dcterms:W3CDTF">2024-07-30T02:58:15Z</dcterms:modified>
</cp:coreProperties>
</file>